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style5.xml" ContentType="application/vnd.ms-office.chartstyle+xml"/>
  <Override PartName="/xl/charts/colors5.xml" ContentType="application/vnd.ms-office.chartcolorstyle+xml"/>
  <Override PartName="/xl/charts/chart10.xml" ContentType="application/vnd.openxmlformats-officedocument.drawingml.chart+xml"/>
  <Override PartName="/xl/charts/style6.xml" ContentType="application/vnd.ms-office.chartstyle+xml"/>
  <Override PartName="/xl/charts/colors6.xml" ContentType="application/vnd.ms-office.chartcolorstyle+xml"/>
  <Override PartName="/xl/charts/chart11.xml" ContentType="application/vnd.openxmlformats-officedocument.drawingml.chart+xml"/>
  <Override PartName="/xl/charts/style7.xml" ContentType="application/vnd.ms-office.chartstyle+xml"/>
  <Override PartName="/xl/charts/colors7.xml" ContentType="application/vnd.ms-office.chartcolorstyle+xml"/>
  <Override PartName="/xl/charts/chart12.xml" ContentType="application/vnd.openxmlformats-officedocument.drawingml.chart+xml"/>
  <Override PartName="/xl/charts/style8.xml" ContentType="application/vnd.ms-office.chartstyle+xml"/>
  <Override PartName="/xl/charts/colors8.xml" ContentType="application/vnd.ms-office.chartcolorstyle+xml"/>
  <Override PartName="/xl/charts/chart13.xml" ContentType="application/vnd.openxmlformats-officedocument.drawingml.chart+xml"/>
  <Override PartName="/xl/charts/chart14.xml" ContentType="application/vnd.openxmlformats-officedocument.drawingml.chart+xml"/>
  <Override PartName="/xl/charts/style9.xml" ContentType="application/vnd.ms-office.chartstyle+xml"/>
  <Override PartName="/xl/charts/colors9.xml" ContentType="application/vnd.ms-office.chartcolorstyle+xml"/>
  <Override PartName="/xl/charts/chart15.xml" ContentType="application/vnd.openxmlformats-officedocument.drawingml.chart+xml"/>
  <Override PartName="/xl/charts/style10.xml" ContentType="application/vnd.ms-office.chartstyle+xml"/>
  <Override PartName="/xl/charts/colors10.xml" ContentType="application/vnd.ms-office.chartcolorstyle+xml"/>
  <Override PartName="/xl/charts/chart16.xml" ContentType="application/vnd.openxmlformats-officedocument.drawingml.chart+xml"/>
  <Override PartName="/xl/charts/style11.xml" ContentType="application/vnd.ms-office.chartstyle+xml"/>
  <Override PartName="/xl/charts/colors11.xml" ContentType="application/vnd.ms-office.chartcolorstyle+xml"/>
  <Override PartName="/xl/charts/chart17.xml" ContentType="application/vnd.openxmlformats-officedocument.drawingml.chart+xml"/>
  <Override PartName="/xl/charts/style12.xml" ContentType="application/vnd.ms-office.chartstyle+xml"/>
  <Override PartName="/xl/charts/colors12.xml" ContentType="application/vnd.ms-office.chartcolorstyle+xml"/>
  <Override PartName="/xl/charts/chart18.xml" ContentType="application/vnd.openxmlformats-officedocument.drawingml.chart+xml"/>
  <Override PartName="/xl/charts/style13.xml" ContentType="application/vnd.ms-office.chartstyle+xml"/>
  <Override PartName="/xl/charts/colors13.xml" ContentType="application/vnd.ms-office.chartcolorstyle+xml"/>
  <Override PartName="/xl/charts/chart19.xml" ContentType="application/vnd.openxmlformats-officedocument.drawingml.chart+xml"/>
  <Override PartName="/xl/charts/style14.xml" ContentType="application/vnd.ms-office.chartstyle+xml"/>
  <Override PartName="/xl/charts/colors14.xml" ContentType="application/vnd.ms-office.chartcolorstyle+xml"/>
  <Override PartName="/xl/charts/chart20.xml" ContentType="application/vnd.openxmlformats-officedocument.drawingml.chart+xml"/>
  <Override PartName="/xl/charts/style15.xml" ContentType="application/vnd.ms-office.chartstyle+xml"/>
  <Override PartName="/xl/charts/colors15.xml" ContentType="application/vnd.ms-office.chartcolorstyle+xml"/>
  <Override PartName="/xl/charts/chart21.xml" ContentType="application/vnd.openxmlformats-officedocument.drawingml.chart+xml"/>
  <Override PartName="/xl/charts/style16.xml" ContentType="application/vnd.ms-office.chartstyle+xml"/>
  <Override PartName="/xl/charts/colors16.xml" ContentType="application/vnd.ms-office.chartcolorstyle+xml"/>
  <Override PartName="/xl/charts/chart22.xml" ContentType="application/vnd.openxmlformats-officedocument.drawingml.chart+xml"/>
  <Override PartName="/xl/charts/style17.xml" ContentType="application/vnd.ms-office.chartstyle+xml"/>
  <Override PartName="/xl/charts/colors17.xml" ContentType="application/vnd.ms-office.chartcolorstyle+xml"/>
  <Override PartName="/xl/charts/chart23.xml" ContentType="application/vnd.openxmlformats-officedocument.drawingml.chart+xml"/>
  <Override PartName="/xl/charts/style18.xml" ContentType="application/vnd.ms-office.chartstyle+xml"/>
  <Override PartName="/xl/charts/colors18.xml" ContentType="application/vnd.ms-office.chartcolorstyle+xml"/>
  <Override PartName="/xl/charts/chart24.xml" ContentType="application/vnd.openxmlformats-officedocument.drawingml.chart+xml"/>
  <Override PartName="/xl/charts/style19.xml" ContentType="application/vnd.ms-office.chartstyle+xml"/>
  <Override PartName="/xl/charts/colors19.xml" ContentType="application/vnd.ms-office.chartcolorstyle+xml"/>
  <Override PartName="/xl/charts/chart25.xml" ContentType="application/vnd.openxmlformats-officedocument.drawingml.chart+xml"/>
  <Override PartName="/xl/charts/style20.xml" ContentType="application/vnd.ms-office.chartstyle+xml"/>
  <Override PartName="/xl/charts/colors20.xml" ContentType="application/vnd.ms-office.chartcolorstyle+xml"/>
  <Override PartName="/xl/charts/chart26.xml" ContentType="application/vnd.openxmlformats-officedocument.drawingml.chart+xml"/>
  <Override PartName="/xl/charts/style21.xml" ContentType="application/vnd.ms-office.chartstyle+xml"/>
  <Override PartName="/xl/charts/colors21.xml" ContentType="application/vnd.ms-office.chartcolorstyle+xml"/>
  <Override PartName="/xl/charts/chart27.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4"/>
  <workbookPr defaultThemeVersion="166925"/>
  <mc:AlternateContent xmlns:mc="http://schemas.openxmlformats.org/markup-compatibility/2006">
    <mc:Choice Requires="x15">
      <x15ac:absPath xmlns:x15ac="http://schemas.microsoft.com/office/spreadsheetml/2010/11/ac" url="/Users/laurisboissonnot/Documents/AQK/Prosjekter/Rognkjeks/DOKUMENTAR/DOKUMENTAR_databehandling/AP5/Ferdige produkter/ENDELIG/English/"/>
    </mc:Choice>
  </mc:AlternateContent>
  <xr:revisionPtr revIDLastSave="0" documentId="13_ncr:1_{9DCE4127-43D2-BF45-925A-2B358E85BC03}" xr6:coauthVersionLast="47" xr6:coauthVersionMax="47" xr10:uidLastSave="{00000000-0000-0000-0000-000000000000}"/>
  <bookViews>
    <workbookView xWindow="-76800" yWindow="-440" windowWidth="38400" windowHeight="21100" tabRatio="814" activeTab="16" xr2:uid="{1E191D0A-5B6F-4E73-8820-D89F253DBC77}"/>
  </bookViews>
  <sheets>
    <sheet name="Report" sheetId="11" r:id="rId1"/>
    <sheet name="Cage 1" sheetId="23" r:id="rId2"/>
    <sheet name="Cage 2" sheetId="17" r:id="rId3"/>
    <sheet name="Cage 3" sheetId="18" r:id="rId4"/>
    <sheet name="Cage 4" sheetId="19" r:id="rId5"/>
    <sheet name="Cage 5" sheetId="22" r:id="rId6"/>
    <sheet name="Cage 6" sheetId="24" r:id="rId7"/>
    <sheet name="Cage 7" sheetId="27" r:id="rId8"/>
    <sheet name="Cage 8" sheetId="26" r:id="rId9"/>
    <sheet name="Cage 9" sheetId="28" r:id="rId10"/>
    <sheet name="Cage 10" sheetId="29" r:id="rId11"/>
    <sheet name="Cage 11" sheetId="30" r:id="rId12"/>
    <sheet name="Cage 12" sheetId="31" r:id="rId13"/>
    <sheet name="Cage 13" sheetId="32" r:id="rId14"/>
    <sheet name="Cage 14" sheetId="33" r:id="rId15"/>
    <sheet name="Cage 15" sheetId="34" r:id="rId16"/>
    <sheet name="PRINTABLE FIELD FORM" sheetId="37" r:id="rId17"/>
    <sheet name="Welfare model" sheetId="2" state="hidden" r:id="rId18"/>
    <sheet name="Factsheet" sheetId="38" r:id="rId19"/>
    <sheet name="Basis of calculations" sheetId="10" r:id="rId20"/>
  </sheets>
  <definedNames>
    <definedName name="_xlnm.Print_Area" localSheetId="16">'PRINTABLE FIELD FORM'!$B$2:$S$51</definedName>
    <definedName name="_xlnm.Print_Area" localSheetId="0">Report!$C:$V</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G15" i="18" l="1" a="1"/>
  <c r="AG15" i="18" s="1"/>
  <c r="AF15" i="18" a="1"/>
  <c r="AF15" i="18" s="1"/>
  <c r="AE15" i="18" a="1"/>
  <c r="AE15" i="18" s="1"/>
  <c r="AD15" i="18" a="1"/>
  <c r="AD15" i="18" s="1"/>
  <c r="AC15" i="18" a="1"/>
  <c r="AC15" i="18" s="1"/>
  <c r="AB15" i="18" a="1"/>
  <c r="AB15" i="18" s="1"/>
  <c r="AA15" i="18" a="1"/>
  <c r="AA15" i="18" s="1"/>
  <c r="Z15" i="18" a="1"/>
  <c r="Z15" i="18" s="1"/>
  <c r="Y15" i="18" a="1"/>
  <c r="Y15" i="18" s="1"/>
  <c r="X15" i="18" a="1"/>
  <c r="X15" i="18" s="1"/>
  <c r="W15" i="18" a="1"/>
  <c r="W15" i="18" s="1"/>
  <c r="V15" i="18" a="1"/>
  <c r="V15" i="18" s="1"/>
  <c r="U15" i="18" a="1"/>
  <c r="U15" i="18" s="1"/>
  <c r="T15" i="18" a="1"/>
  <c r="T15" i="18" s="1"/>
  <c r="S15" i="18" a="1"/>
  <c r="S15" i="18" s="1"/>
  <c r="R15" i="18" a="1"/>
  <c r="R15" i="18" s="1"/>
  <c r="Q15" i="18" a="1"/>
  <c r="Q15" i="18" s="1"/>
  <c r="P15" i="18" a="1"/>
  <c r="P15" i="18" s="1"/>
  <c r="O15" i="18" a="1"/>
  <c r="O15" i="18" s="1"/>
  <c r="N15" i="18" a="1"/>
  <c r="N15" i="18" s="1"/>
  <c r="M15" i="18" a="1"/>
  <c r="M15" i="18" s="1"/>
  <c r="L15" i="18" a="1"/>
  <c r="L15" i="18" s="1"/>
  <c r="K15" i="18" a="1"/>
  <c r="K15" i="18" s="1"/>
  <c r="J15" i="18" a="1"/>
  <c r="J15" i="18" s="1"/>
  <c r="I15" i="18" a="1"/>
  <c r="I15" i="18" s="1"/>
  <c r="H15" i="18" a="1"/>
  <c r="H15" i="18" s="1"/>
  <c r="G15" i="18" a="1"/>
  <c r="G15" i="18" s="1"/>
  <c r="F15" i="18" a="1"/>
  <c r="F15" i="18" s="1"/>
  <c r="E15" i="18" a="1"/>
  <c r="E15" i="18" s="1"/>
  <c r="D15" i="18" a="1"/>
  <c r="D15" i="18" s="1"/>
  <c r="AG15" i="19" a="1"/>
  <c r="AG15" i="19" s="1"/>
  <c r="AF15" i="19" a="1"/>
  <c r="AF15" i="19" s="1"/>
  <c r="AE15" i="19" a="1"/>
  <c r="AE15" i="19" s="1"/>
  <c r="AD15" i="19" a="1"/>
  <c r="AD15" i="19" s="1"/>
  <c r="AC15" i="19" a="1"/>
  <c r="AC15" i="19" s="1"/>
  <c r="AB15" i="19" a="1"/>
  <c r="AB15" i="19" s="1"/>
  <c r="AA15" i="19" a="1"/>
  <c r="AA15" i="19" s="1"/>
  <c r="Z15" i="19" a="1"/>
  <c r="Z15" i="19" s="1"/>
  <c r="Y15" i="19" a="1"/>
  <c r="Y15" i="19" s="1"/>
  <c r="X15" i="19" a="1"/>
  <c r="X15" i="19" s="1"/>
  <c r="W15" i="19" a="1"/>
  <c r="W15" i="19" s="1"/>
  <c r="V15" i="19" a="1"/>
  <c r="V15" i="19" s="1"/>
  <c r="U15" i="19" a="1"/>
  <c r="U15" i="19" s="1"/>
  <c r="T15" i="19" a="1"/>
  <c r="T15" i="19" s="1"/>
  <c r="S15" i="19" a="1"/>
  <c r="S15" i="19" s="1"/>
  <c r="R15" i="19" a="1"/>
  <c r="R15" i="19" s="1"/>
  <c r="Q15" i="19" a="1"/>
  <c r="Q15" i="19" s="1"/>
  <c r="P15" i="19" a="1"/>
  <c r="P15" i="19" s="1"/>
  <c r="O15" i="19" a="1"/>
  <c r="O15" i="19" s="1"/>
  <c r="N15" i="19" a="1"/>
  <c r="N15" i="19" s="1"/>
  <c r="M15" i="19" a="1"/>
  <c r="M15" i="19" s="1"/>
  <c r="L15" i="19" a="1"/>
  <c r="L15" i="19" s="1"/>
  <c r="K15" i="19" a="1"/>
  <c r="K15" i="19" s="1"/>
  <c r="J15" i="19" a="1"/>
  <c r="J15" i="19" s="1"/>
  <c r="I15" i="19" a="1"/>
  <c r="I15" i="19" s="1"/>
  <c r="H15" i="19" a="1"/>
  <c r="H15" i="19" s="1"/>
  <c r="G15" i="19" a="1"/>
  <c r="G15" i="19" s="1"/>
  <c r="F15" i="19" a="1"/>
  <c r="F15" i="19" s="1"/>
  <c r="E15" i="19" a="1"/>
  <c r="E15" i="19" s="1"/>
  <c r="D15" i="19" a="1"/>
  <c r="D15" i="19"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K15" i="22" a="1"/>
  <c r="K15" i="22" s="1"/>
  <c r="J15" i="22" a="1"/>
  <c r="J15" i="22" s="1"/>
  <c r="I15" i="22" a="1"/>
  <c r="I15" i="22" s="1"/>
  <c r="H15" i="22" a="1"/>
  <c r="H15" i="22" s="1"/>
  <c r="G15" i="22" a="1"/>
  <c r="G15" i="22" s="1"/>
  <c r="F15" i="22" a="1"/>
  <c r="F15" i="22" s="1"/>
  <c r="E15" i="22" a="1"/>
  <c r="E15" i="22" s="1"/>
  <c r="D15" i="22" a="1"/>
  <c r="D15" i="22" s="1"/>
  <c r="AG15" i="24" a="1"/>
  <c r="AG15" i="24" s="1"/>
  <c r="AF15" i="24" a="1"/>
  <c r="AF15" i="24" s="1"/>
  <c r="AE15" i="24" a="1"/>
  <c r="AE15" i="24" s="1"/>
  <c r="AD15" i="24" a="1"/>
  <c r="AD15" i="24" s="1"/>
  <c r="AC15" i="24" a="1"/>
  <c r="AC15" i="24" s="1"/>
  <c r="AB15" i="24" a="1"/>
  <c r="AB15" i="24" s="1"/>
  <c r="AA15" i="24" a="1"/>
  <c r="AA15" i="24" s="1"/>
  <c r="Z15" i="24" a="1"/>
  <c r="Z15" i="24" s="1"/>
  <c r="Y15" i="24" a="1"/>
  <c r="Y15" i="24" s="1"/>
  <c r="X15" i="24" a="1"/>
  <c r="X15" i="24" s="1"/>
  <c r="W15" i="24" a="1"/>
  <c r="W15" i="24" s="1"/>
  <c r="V15" i="24" a="1"/>
  <c r="V15" i="24" s="1"/>
  <c r="U15" i="24" a="1"/>
  <c r="U15" i="24" s="1"/>
  <c r="T15" i="24" a="1"/>
  <c r="T15" i="24" s="1"/>
  <c r="S15" i="24" a="1"/>
  <c r="S15" i="24" s="1"/>
  <c r="R15" i="24" a="1"/>
  <c r="R15" i="24" s="1"/>
  <c r="Q15" i="24" a="1"/>
  <c r="Q15" i="24" s="1"/>
  <c r="P15" i="24" a="1"/>
  <c r="P15" i="24" s="1"/>
  <c r="O15" i="24" a="1"/>
  <c r="O15" i="24" s="1"/>
  <c r="N15" i="24" a="1"/>
  <c r="N15" i="24" s="1"/>
  <c r="M15" i="24" a="1"/>
  <c r="M15" i="24" s="1"/>
  <c r="L15" i="24" a="1"/>
  <c r="L15" i="24" s="1"/>
  <c r="K15" i="24" a="1"/>
  <c r="K15" i="24" s="1"/>
  <c r="J15" i="24" a="1"/>
  <c r="J15" i="24" s="1"/>
  <c r="I15" i="24" a="1"/>
  <c r="I15" i="24" s="1"/>
  <c r="H15" i="24" a="1"/>
  <c r="H15" i="24" s="1"/>
  <c r="G15" i="24" a="1"/>
  <c r="G15" i="24" s="1"/>
  <c r="F15" i="24" a="1"/>
  <c r="F15" i="24" s="1"/>
  <c r="E15" i="24" a="1"/>
  <c r="E15" i="24" s="1"/>
  <c r="D15" i="24" a="1"/>
  <c r="D15" i="24" s="1"/>
  <c r="D25" i="24" s="1"/>
  <c r="D26" i="24" s="1"/>
  <c r="AG15" i="27" a="1"/>
  <c r="AG15" i="27" s="1"/>
  <c r="AF15" i="27" a="1"/>
  <c r="AF15" i="27" s="1"/>
  <c r="AE15" i="27" a="1"/>
  <c r="AE15" i="27" s="1"/>
  <c r="AD15" i="27" a="1"/>
  <c r="AD15" i="27" s="1"/>
  <c r="AC15" i="27" a="1"/>
  <c r="AC15" i="27" s="1"/>
  <c r="AB15" i="27" a="1"/>
  <c r="AB15" i="27" s="1"/>
  <c r="AA15" i="27" a="1"/>
  <c r="AA15" i="27" s="1"/>
  <c r="Z15" i="27" a="1"/>
  <c r="Z15" i="27" s="1"/>
  <c r="Y15" i="27" a="1"/>
  <c r="Y15" i="27" s="1"/>
  <c r="X15" i="27" a="1"/>
  <c r="X15" i="27" s="1"/>
  <c r="W15" i="27" a="1"/>
  <c r="W15" i="27" s="1"/>
  <c r="V15" i="27" a="1"/>
  <c r="V15" i="27" s="1"/>
  <c r="U15" i="27" a="1"/>
  <c r="U15" i="27" s="1"/>
  <c r="T15" i="27" a="1"/>
  <c r="T15" i="27" s="1"/>
  <c r="S15" i="27" a="1"/>
  <c r="S15" i="27" s="1"/>
  <c r="R15" i="27" a="1"/>
  <c r="R15" i="27" s="1"/>
  <c r="Q15" i="27" a="1"/>
  <c r="Q15" i="27" s="1"/>
  <c r="P15" i="27" a="1"/>
  <c r="P15" i="27" s="1"/>
  <c r="O15" i="27" a="1"/>
  <c r="O15" i="27" s="1"/>
  <c r="N15" i="27" a="1"/>
  <c r="N15" i="27" s="1"/>
  <c r="M15" i="27" a="1"/>
  <c r="M15" i="27" s="1"/>
  <c r="L15" i="27" a="1"/>
  <c r="L15" i="27" s="1"/>
  <c r="K15" i="27" a="1"/>
  <c r="K15" i="27" s="1"/>
  <c r="J15" i="27" a="1"/>
  <c r="J15" i="27" s="1"/>
  <c r="I15" i="27" a="1"/>
  <c r="I15" i="27" s="1"/>
  <c r="H15" i="27" a="1"/>
  <c r="H15" i="27" s="1"/>
  <c r="G15" i="27" a="1"/>
  <c r="G15" i="27" s="1"/>
  <c r="F15" i="27" a="1"/>
  <c r="F15" i="27" s="1"/>
  <c r="E15" i="27" a="1"/>
  <c r="E15" i="27" s="1"/>
  <c r="D15" i="27" a="1"/>
  <c r="D15" i="27" s="1"/>
  <c r="AG15" i="26" a="1"/>
  <c r="AG15" i="26" s="1"/>
  <c r="AF15" i="26" a="1"/>
  <c r="AF15" i="26" s="1"/>
  <c r="AE15" i="26" a="1"/>
  <c r="AE15" i="26" s="1"/>
  <c r="AD15" i="26" a="1"/>
  <c r="AD15" i="26" s="1"/>
  <c r="AC15" i="26" a="1"/>
  <c r="AC15" i="26" s="1"/>
  <c r="AB15" i="26" a="1"/>
  <c r="AB15" i="26" s="1"/>
  <c r="AA15" i="26" a="1"/>
  <c r="AA15" i="26" s="1"/>
  <c r="Z15" i="26" a="1"/>
  <c r="Z15" i="26" s="1"/>
  <c r="Y15" i="26" a="1"/>
  <c r="Y15" i="26" s="1"/>
  <c r="X15" i="26" a="1"/>
  <c r="X15" i="26" s="1"/>
  <c r="W15" i="26" a="1"/>
  <c r="W15" i="26" s="1"/>
  <c r="V15" i="26" a="1"/>
  <c r="V15" i="26" s="1"/>
  <c r="U15" i="26" a="1"/>
  <c r="U15" i="26" s="1"/>
  <c r="T15" i="26" a="1"/>
  <c r="T15" i="26" s="1"/>
  <c r="S15" i="26" a="1"/>
  <c r="S15" i="26" s="1"/>
  <c r="R15" i="26" a="1"/>
  <c r="R15" i="26" s="1"/>
  <c r="Q15" i="26" a="1"/>
  <c r="Q15" i="26" s="1"/>
  <c r="P15" i="26" a="1"/>
  <c r="P15" i="26" s="1"/>
  <c r="O15" i="26" a="1"/>
  <c r="O15" i="26" s="1"/>
  <c r="N15" i="26" a="1"/>
  <c r="N15" i="26" s="1"/>
  <c r="M15" i="26" a="1"/>
  <c r="M15" i="26" s="1"/>
  <c r="L15" i="26" a="1"/>
  <c r="L15" i="26" s="1"/>
  <c r="K15" i="26" a="1"/>
  <c r="K15" i="26" s="1"/>
  <c r="J15" i="26" a="1"/>
  <c r="J15" i="26" s="1"/>
  <c r="I15" i="26" a="1"/>
  <c r="I15" i="26" s="1"/>
  <c r="H15" i="26" a="1"/>
  <c r="H15" i="26" s="1"/>
  <c r="G15" i="26" a="1"/>
  <c r="G15" i="26" s="1"/>
  <c r="F15" i="26" a="1"/>
  <c r="F15" i="26" s="1"/>
  <c r="E15" i="26" a="1"/>
  <c r="E15" i="26" s="1"/>
  <c r="D15" i="26" a="1"/>
  <c r="D15" i="26" s="1"/>
  <c r="AG15" i="28" a="1"/>
  <c r="AG15" i="28" s="1"/>
  <c r="AF15" i="28" a="1"/>
  <c r="AF15" i="28" s="1"/>
  <c r="AE15" i="28" a="1"/>
  <c r="AE15" i="28" s="1"/>
  <c r="AD15" i="28" a="1"/>
  <c r="AD15" i="28" s="1"/>
  <c r="AC15" i="28" a="1"/>
  <c r="AC15" i="28" s="1"/>
  <c r="AB15" i="28" a="1"/>
  <c r="AB15" i="28" s="1"/>
  <c r="AA15" i="28" a="1"/>
  <c r="AA15" i="28" s="1"/>
  <c r="Z15" i="28" a="1"/>
  <c r="Z15" i="28" s="1"/>
  <c r="Y15" i="28" a="1"/>
  <c r="Y15" i="28" s="1"/>
  <c r="X15" i="28" a="1"/>
  <c r="X15" i="28" s="1"/>
  <c r="W15" i="28" a="1"/>
  <c r="W15" i="28" s="1"/>
  <c r="V15" i="28" a="1"/>
  <c r="V15" i="28" s="1"/>
  <c r="U15" i="28" a="1"/>
  <c r="U15" i="28" s="1"/>
  <c r="T15" i="28" a="1"/>
  <c r="T15" i="28" s="1"/>
  <c r="S15" i="28" a="1"/>
  <c r="S15" i="28" s="1"/>
  <c r="R15" i="28" a="1"/>
  <c r="R15" i="28" s="1"/>
  <c r="Q15" i="28" a="1"/>
  <c r="Q15" i="28" s="1"/>
  <c r="P15" i="28" a="1"/>
  <c r="P15" i="28" s="1"/>
  <c r="O15" i="28" a="1"/>
  <c r="O15" i="28" s="1"/>
  <c r="N15" i="28" a="1"/>
  <c r="N15" i="28" s="1"/>
  <c r="M15" i="28" a="1"/>
  <c r="M15" i="28" s="1"/>
  <c r="L15" i="28" a="1"/>
  <c r="L15" i="28" s="1"/>
  <c r="K15" i="28" a="1"/>
  <c r="K15" i="28" s="1"/>
  <c r="J15" i="28" a="1"/>
  <c r="J15" i="28" s="1"/>
  <c r="I15" i="28" a="1"/>
  <c r="I15" i="28" s="1"/>
  <c r="H15" i="28" a="1"/>
  <c r="H15" i="28" s="1"/>
  <c r="G15" i="28" a="1"/>
  <c r="G15" i="28" s="1"/>
  <c r="F15" i="28" a="1"/>
  <c r="F15" i="28" s="1"/>
  <c r="E15" i="28" a="1"/>
  <c r="E15" i="28" s="1"/>
  <c r="D15" i="28" a="1"/>
  <c r="D15" i="28" s="1"/>
  <c r="AG15" i="29" a="1"/>
  <c r="AG15" i="29" s="1"/>
  <c r="AF15" i="29" a="1"/>
  <c r="AF15" i="29" s="1"/>
  <c r="AE15" i="29" a="1"/>
  <c r="AE15" i="29" s="1"/>
  <c r="AD15" i="29" a="1"/>
  <c r="AD15" i="29" s="1"/>
  <c r="AC15" i="29" a="1"/>
  <c r="AC15" i="29" s="1"/>
  <c r="AB15" i="29" a="1"/>
  <c r="AB15" i="29" s="1"/>
  <c r="AA15" i="29" a="1"/>
  <c r="AA15" i="29" s="1"/>
  <c r="Z15" i="29" a="1"/>
  <c r="Z15" i="29" s="1"/>
  <c r="Y15" i="29" a="1"/>
  <c r="Y15" i="29" s="1"/>
  <c r="X15" i="29" a="1"/>
  <c r="X15" i="29" s="1"/>
  <c r="W15" i="29" a="1"/>
  <c r="W15" i="29" s="1"/>
  <c r="V15" i="29" a="1"/>
  <c r="V15" i="29" s="1"/>
  <c r="U15" i="29" a="1"/>
  <c r="U15" i="29" s="1"/>
  <c r="T15" i="29" a="1"/>
  <c r="T15" i="29" s="1"/>
  <c r="S15" i="29" a="1"/>
  <c r="S15" i="29" s="1"/>
  <c r="R15" i="29" a="1"/>
  <c r="R15" i="29" s="1"/>
  <c r="Q15" i="29" a="1"/>
  <c r="Q15" i="29" s="1"/>
  <c r="P15" i="29" a="1"/>
  <c r="P15" i="29" s="1"/>
  <c r="O15" i="29" a="1"/>
  <c r="O15" i="29" s="1"/>
  <c r="N15" i="29" a="1"/>
  <c r="N15" i="29" s="1"/>
  <c r="M15" i="29" a="1"/>
  <c r="M15" i="29" s="1"/>
  <c r="L15" i="29" a="1"/>
  <c r="L15" i="29" s="1"/>
  <c r="K15" i="29" a="1"/>
  <c r="K15" i="29" s="1"/>
  <c r="J15" i="29" a="1"/>
  <c r="J15" i="29" s="1"/>
  <c r="I15" i="29" a="1"/>
  <c r="I15" i="29" s="1"/>
  <c r="H15" i="29" a="1"/>
  <c r="H15" i="29" s="1"/>
  <c r="G15" i="29" a="1"/>
  <c r="G15" i="29" s="1"/>
  <c r="F15" i="29" a="1"/>
  <c r="F15" i="29" s="1"/>
  <c r="E15" i="29" a="1"/>
  <c r="E15" i="29" s="1"/>
  <c r="D15" i="29" a="1"/>
  <c r="D15" i="29" s="1"/>
  <c r="D25" i="29" s="1"/>
  <c r="D26" i="29" s="1"/>
  <c r="AG15" i="30" a="1"/>
  <c r="AG15" i="30" s="1"/>
  <c r="AF15" i="30" a="1"/>
  <c r="AF15" i="30" s="1"/>
  <c r="AE15" i="30" a="1"/>
  <c r="AE15" i="30" s="1"/>
  <c r="AD15" i="30" a="1"/>
  <c r="AD15" i="30" s="1"/>
  <c r="AC15" i="30" a="1"/>
  <c r="AC15" i="30" s="1"/>
  <c r="AB15" i="30" a="1"/>
  <c r="AB15" i="30" s="1"/>
  <c r="AA15" i="30" a="1"/>
  <c r="AA15" i="30" s="1"/>
  <c r="Z15" i="30" a="1"/>
  <c r="Z15" i="30" s="1"/>
  <c r="Y15" i="30" a="1"/>
  <c r="Y15" i="30" s="1"/>
  <c r="X15" i="30" a="1"/>
  <c r="X15" i="30" s="1"/>
  <c r="W15" i="30" a="1"/>
  <c r="W15" i="30" s="1"/>
  <c r="V15" i="30" a="1"/>
  <c r="V15" i="30" s="1"/>
  <c r="U15" i="30" a="1"/>
  <c r="U15" i="30" s="1"/>
  <c r="T15" i="30" a="1"/>
  <c r="T15" i="30" s="1"/>
  <c r="S15" i="30" a="1"/>
  <c r="S15" i="30" s="1"/>
  <c r="R15" i="30" a="1"/>
  <c r="R15" i="30" s="1"/>
  <c r="Q15" i="30" a="1"/>
  <c r="Q15" i="30" s="1"/>
  <c r="P15" i="30" a="1"/>
  <c r="P15" i="30" s="1"/>
  <c r="O15" i="30" a="1"/>
  <c r="O15" i="30" s="1"/>
  <c r="N15" i="30" a="1"/>
  <c r="N15" i="30" s="1"/>
  <c r="M15" i="30" a="1"/>
  <c r="M15" i="30" s="1"/>
  <c r="L15" i="30" a="1"/>
  <c r="L15" i="30" s="1"/>
  <c r="K15" i="30" a="1"/>
  <c r="K15" i="30" s="1"/>
  <c r="J15" i="30" a="1"/>
  <c r="J15" i="30" s="1"/>
  <c r="I15" i="30" a="1"/>
  <c r="I15" i="30" s="1"/>
  <c r="H15" i="30" a="1"/>
  <c r="H15" i="30" s="1"/>
  <c r="G15" i="30" a="1"/>
  <c r="G15" i="30" s="1"/>
  <c r="F15" i="30" a="1"/>
  <c r="F15" i="30" s="1"/>
  <c r="E15" i="30" a="1"/>
  <c r="E15" i="30" s="1"/>
  <c r="D15" i="30" a="1"/>
  <c r="D15" i="30" s="1"/>
  <c r="AG15" i="31" a="1"/>
  <c r="AG15" i="31" s="1"/>
  <c r="AF15" i="31" a="1"/>
  <c r="AF15" i="31" s="1"/>
  <c r="AE15" i="31" a="1"/>
  <c r="AE15" i="31" s="1"/>
  <c r="AD15" i="31" a="1"/>
  <c r="AD15" i="31" s="1"/>
  <c r="AC15" i="31" a="1"/>
  <c r="AC15" i="31" s="1"/>
  <c r="AB15" i="31" a="1"/>
  <c r="AB15" i="31" s="1"/>
  <c r="AA15" i="31" a="1"/>
  <c r="AA15" i="31" s="1"/>
  <c r="Z15" i="31" a="1"/>
  <c r="Z15" i="31" s="1"/>
  <c r="Y15" i="31" a="1"/>
  <c r="Y15" i="31" s="1"/>
  <c r="X15" i="31" a="1"/>
  <c r="X15" i="31" s="1"/>
  <c r="W15" i="31" a="1"/>
  <c r="W15" i="31" s="1"/>
  <c r="V15" i="31" a="1"/>
  <c r="V15" i="31" s="1"/>
  <c r="U15" i="31" a="1"/>
  <c r="U15" i="31" s="1"/>
  <c r="T15" i="31" a="1"/>
  <c r="T15" i="31" s="1"/>
  <c r="S15" i="31" a="1"/>
  <c r="S15" i="31" s="1"/>
  <c r="R15" i="31" a="1"/>
  <c r="R15" i="31" s="1"/>
  <c r="Q15" i="31" a="1"/>
  <c r="Q15" i="31" s="1"/>
  <c r="P15" i="31" a="1"/>
  <c r="P15" i="31" s="1"/>
  <c r="O15" i="31" a="1"/>
  <c r="O15" i="31" s="1"/>
  <c r="N15" i="31" a="1"/>
  <c r="N15" i="31" s="1"/>
  <c r="M15" i="31" a="1"/>
  <c r="M15" i="31" s="1"/>
  <c r="L15" i="31" a="1"/>
  <c r="L15" i="31" s="1"/>
  <c r="K15" i="31" a="1"/>
  <c r="K15" i="31" s="1"/>
  <c r="J15" i="31" a="1"/>
  <c r="J15" i="31" s="1"/>
  <c r="I15" i="31" a="1"/>
  <c r="I15" i="31" s="1"/>
  <c r="H15" i="31" a="1"/>
  <c r="H15" i="31" s="1"/>
  <c r="G15" i="31" a="1"/>
  <c r="G15" i="31" s="1"/>
  <c r="F15" i="31" a="1"/>
  <c r="F15" i="31" s="1"/>
  <c r="E15" i="31" a="1"/>
  <c r="E15" i="31" s="1"/>
  <c r="D15" i="31" a="1"/>
  <c r="D15" i="31" s="1"/>
  <c r="AG15" i="32" a="1"/>
  <c r="AG15" i="32" s="1"/>
  <c r="AF15" i="32" a="1"/>
  <c r="AF15" i="32" s="1"/>
  <c r="AE15" i="32" a="1"/>
  <c r="AE15" i="32" s="1"/>
  <c r="AD15" i="32" a="1"/>
  <c r="AD15" i="32" s="1"/>
  <c r="AC15" i="32" a="1"/>
  <c r="AC15" i="32" s="1"/>
  <c r="AB15" i="32" a="1"/>
  <c r="AB15" i="32" s="1"/>
  <c r="AA15" i="32" a="1"/>
  <c r="AA15" i="32" s="1"/>
  <c r="Z15" i="32" a="1"/>
  <c r="Z15" i="32" s="1"/>
  <c r="Y15" i="32" a="1"/>
  <c r="Y15" i="32" s="1"/>
  <c r="X15" i="32" a="1"/>
  <c r="X15" i="32" s="1"/>
  <c r="W15" i="32" a="1"/>
  <c r="W15" i="32" s="1"/>
  <c r="V15" i="32" a="1"/>
  <c r="V15" i="32" s="1"/>
  <c r="U15" i="32" a="1"/>
  <c r="U15" i="32" s="1"/>
  <c r="T15" i="32" a="1"/>
  <c r="T15" i="32" s="1"/>
  <c r="S15" i="32" a="1"/>
  <c r="S15" i="32" s="1"/>
  <c r="R15" i="32" a="1"/>
  <c r="R15" i="32" s="1"/>
  <c r="Q15" i="32" a="1"/>
  <c r="Q15" i="32" s="1"/>
  <c r="P15" i="32" a="1"/>
  <c r="P15" i="32" s="1"/>
  <c r="O15" i="32" a="1"/>
  <c r="O15" i="32" s="1"/>
  <c r="N15" i="32" a="1"/>
  <c r="N15" i="32" s="1"/>
  <c r="M15" i="32" a="1"/>
  <c r="M15" i="32" s="1"/>
  <c r="L15" i="32" a="1"/>
  <c r="L15" i="32" s="1"/>
  <c r="K15" i="32" a="1"/>
  <c r="K15" i="32" s="1"/>
  <c r="J15" i="32" a="1"/>
  <c r="J15" i="32" s="1"/>
  <c r="I15" i="32" a="1"/>
  <c r="I15" i="32" s="1"/>
  <c r="H15" i="32" a="1"/>
  <c r="H15" i="32" s="1"/>
  <c r="G15" i="32" a="1"/>
  <c r="G15" i="32" s="1"/>
  <c r="F15" i="32" a="1"/>
  <c r="F15" i="32" s="1"/>
  <c r="E15" i="32" a="1"/>
  <c r="E15" i="32" s="1"/>
  <c r="D15" i="32" a="1"/>
  <c r="D15" i="32" s="1"/>
  <c r="AG15" i="33" a="1"/>
  <c r="AG15" i="33" s="1"/>
  <c r="AF15" i="33" a="1"/>
  <c r="AF15" i="33" s="1"/>
  <c r="AE15" i="33" a="1"/>
  <c r="AE15" i="33" s="1"/>
  <c r="AD15" i="33" a="1"/>
  <c r="AD15" i="33" s="1"/>
  <c r="AC15" i="33" a="1"/>
  <c r="AC15" i="33" s="1"/>
  <c r="AB15" i="33" a="1"/>
  <c r="AB15" i="33" s="1"/>
  <c r="AA15" i="33" a="1"/>
  <c r="AA15" i="33" s="1"/>
  <c r="Z15" i="33" a="1"/>
  <c r="Z15" i="33" s="1"/>
  <c r="Y15" i="33" a="1"/>
  <c r="Y15" i="33" s="1"/>
  <c r="X15" i="33" a="1"/>
  <c r="X15" i="33" s="1"/>
  <c r="W15" i="33" a="1"/>
  <c r="W15" i="33" s="1"/>
  <c r="V15" i="33" a="1"/>
  <c r="V15" i="33" s="1"/>
  <c r="U15" i="33" a="1"/>
  <c r="U15" i="33" s="1"/>
  <c r="T15" i="33"/>
  <c r="T15" i="33" a="1"/>
  <c r="S15" i="33" a="1"/>
  <c r="S15" i="33" s="1"/>
  <c r="R15" i="33" a="1"/>
  <c r="R15" i="33" s="1"/>
  <c r="Q15" i="33" a="1"/>
  <c r="Q15" i="33" s="1"/>
  <c r="P15" i="33"/>
  <c r="P15" i="33" a="1"/>
  <c r="O15" i="33" a="1"/>
  <c r="O15" i="33" s="1"/>
  <c r="N15" i="33" a="1"/>
  <c r="N15" i="33" s="1"/>
  <c r="M15" i="33" a="1"/>
  <c r="M15" i="33" s="1"/>
  <c r="L15" i="33"/>
  <c r="L15" i="33" a="1"/>
  <c r="K15" i="33" a="1"/>
  <c r="K15" i="33" s="1"/>
  <c r="J15" i="33" a="1"/>
  <c r="J15" i="33" s="1"/>
  <c r="I15" i="33" a="1"/>
  <c r="I15" i="33" s="1"/>
  <c r="H15" i="33"/>
  <c r="H15" i="33" a="1"/>
  <c r="G15" i="33" a="1"/>
  <c r="G15" i="33" s="1"/>
  <c r="F15" i="33" a="1"/>
  <c r="F15" i="33" s="1"/>
  <c r="E15" i="33" a="1"/>
  <c r="E15" i="33" s="1"/>
  <c r="D15" i="33"/>
  <c r="D25" i="33" s="1"/>
  <c r="D26" i="33" s="1"/>
  <c r="D15" i="33" a="1"/>
  <c r="AG15" i="34" a="1"/>
  <c r="AG15" i="34" s="1"/>
  <c r="AF15" i="34" a="1"/>
  <c r="AF15" i="34" s="1"/>
  <c r="AE15" i="34" a="1"/>
  <c r="AE15" i="34" s="1"/>
  <c r="AD15" i="34"/>
  <c r="AD15" i="34" a="1"/>
  <c r="AC15" i="34" a="1"/>
  <c r="AC15" i="34" s="1"/>
  <c r="AB15" i="34" a="1"/>
  <c r="AB15" i="34" s="1"/>
  <c r="AA15" i="34" a="1"/>
  <c r="AA15" i="34" s="1"/>
  <c r="Z15" i="34"/>
  <c r="Z15" i="34" a="1"/>
  <c r="Y15" i="34" a="1"/>
  <c r="Y15" i="34" s="1"/>
  <c r="X15" i="34" a="1"/>
  <c r="X15" i="34" s="1"/>
  <c r="W15" i="34" a="1"/>
  <c r="W15" i="34" s="1"/>
  <c r="V15" i="34"/>
  <c r="V15" i="34" a="1"/>
  <c r="U15" i="34" a="1"/>
  <c r="U15" i="34" s="1"/>
  <c r="T15" i="34" a="1"/>
  <c r="T15" i="34" s="1"/>
  <c r="S15" i="34" a="1"/>
  <c r="S15" i="34" s="1"/>
  <c r="R15" i="34"/>
  <c r="R15" i="34" a="1"/>
  <c r="Q15" i="34" a="1"/>
  <c r="Q15" i="34" s="1"/>
  <c r="P15" i="34" a="1"/>
  <c r="P15" i="34" s="1"/>
  <c r="O15" i="34" a="1"/>
  <c r="O15" i="34" s="1"/>
  <c r="N15" i="34"/>
  <c r="N15" i="34" a="1"/>
  <c r="M15" i="34" a="1"/>
  <c r="M15" i="34" s="1"/>
  <c r="L15" i="34" a="1"/>
  <c r="L15" i="34" s="1"/>
  <c r="K15" i="34" a="1"/>
  <c r="K15" i="34" s="1"/>
  <c r="J15" i="34"/>
  <c r="J15" i="34" a="1"/>
  <c r="I15" i="34" a="1"/>
  <c r="I15" i="34" s="1"/>
  <c r="H15" i="34" a="1"/>
  <c r="H15" i="34" s="1"/>
  <c r="G15" i="34" a="1"/>
  <c r="G15" i="34" s="1"/>
  <c r="F15" i="34"/>
  <c r="F15" i="34" a="1"/>
  <c r="E15" i="34" a="1"/>
  <c r="E15" i="34" s="1"/>
  <c r="D15" i="34" a="1"/>
  <c r="D15" i="34" s="1"/>
  <c r="D25" i="34" s="1"/>
  <c r="D26" i="34" s="1"/>
  <c r="AG15" i="17" a="1"/>
  <c r="AG15" i="17" s="1"/>
  <c r="AF15" i="17"/>
  <c r="AF15" i="17" a="1"/>
  <c r="AE15" i="17" a="1"/>
  <c r="AE15" i="17" s="1"/>
  <c r="AD15" i="17" a="1"/>
  <c r="AD15" i="17" s="1"/>
  <c r="AC15" i="17" a="1"/>
  <c r="AC15" i="17" s="1"/>
  <c r="AB15" i="17"/>
  <c r="AB15" i="17" a="1"/>
  <c r="AA15" i="17" a="1"/>
  <c r="AA15" i="17" s="1"/>
  <c r="Z15" i="17" a="1"/>
  <c r="Z15" i="17" s="1"/>
  <c r="Y15" i="17" a="1"/>
  <c r="Y15" i="17" s="1"/>
  <c r="X15" i="17"/>
  <c r="X15" i="17" a="1"/>
  <c r="W15" i="17" a="1"/>
  <c r="W15" i="17" s="1"/>
  <c r="V15" i="17" a="1"/>
  <c r="V15" i="17" s="1"/>
  <c r="U15" i="17" a="1"/>
  <c r="U15" i="17" s="1"/>
  <c r="T15" i="17"/>
  <c r="T15" i="17" a="1"/>
  <c r="S15" i="17" a="1"/>
  <c r="S15" i="17" s="1"/>
  <c r="R15" i="17" a="1"/>
  <c r="R15" i="17" s="1"/>
  <c r="Q15" i="17" a="1"/>
  <c r="Q15" i="17" s="1"/>
  <c r="P15" i="17"/>
  <c r="P15" i="17" a="1"/>
  <c r="O15" i="17" a="1"/>
  <c r="O15" i="17" s="1"/>
  <c r="N15" i="17" a="1"/>
  <c r="N15" i="17" s="1"/>
  <c r="M15" i="17" a="1"/>
  <c r="M15" i="17" s="1"/>
  <c r="L15" i="17"/>
  <c r="L15" i="17" a="1"/>
  <c r="K15" i="17" a="1"/>
  <c r="K15" i="17" s="1"/>
  <c r="J15" i="17" a="1"/>
  <c r="J15" i="17" s="1"/>
  <c r="I15" i="17" a="1"/>
  <c r="I15" i="17" s="1"/>
  <c r="H15" i="17"/>
  <c r="H15" i="17" a="1"/>
  <c r="G15" i="17" a="1"/>
  <c r="G15" i="17" s="1"/>
  <c r="F15" i="17" a="1"/>
  <c r="F15" i="17" s="1"/>
  <c r="E15" i="17" a="1"/>
  <c r="E15" i="17" s="1"/>
  <c r="D15" i="17"/>
  <c r="D25" i="17" s="1"/>
  <c r="D26" i="17" s="1"/>
  <c r="D15" i="17" a="1"/>
  <c r="E50" i="17"/>
  <c r="F50" i="17"/>
  <c r="G50" i="17"/>
  <c r="H50" i="17"/>
  <c r="I50" i="17"/>
  <c r="J50" i="17"/>
  <c r="K50" i="17"/>
  <c r="L50" i="17"/>
  <c r="M50" i="17"/>
  <c r="N50" i="17"/>
  <c r="O50" i="17"/>
  <c r="P50" i="17"/>
  <c r="Q50" i="17"/>
  <c r="R50" i="17"/>
  <c r="S50" i="17"/>
  <c r="T50" i="17"/>
  <c r="U50" i="17"/>
  <c r="V50" i="17"/>
  <c r="W50" i="17"/>
  <c r="X50" i="17"/>
  <c r="Y50" i="17"/>
  <c r="Z50" i="17"/>
  <c r="AA50" i="17"/>
  <c r="AB50" i="17"/>
  <c r="AC50" i="17"/>
  <c r="AD50" i="17"/>
  <c r="AE50" i="17"/>
  <c r="AF50" i="17"/>
  <c r="AG50" i="17"/>
  <c r="E50" i="18"/>
  <c r="F50" i="18"/>
  <c r="G50" i="18"/>
  <c r="H50" i="18"/>
  <c r="I50" i="18"/>
  <c r="J50" i="18"/>
  <c r="K50" i="18"/>
  <c r="L50" i="18"/>
  <c r="M50" i="18"/>
  <c r="N50" i="18"/>
  <c r="O50" i="18"/>
  <c r="P50" i="18"/>
  <c r="Q50" i="18"/>
  <c r="R50" i="18"/>
  <c r="S50" i="18"/>
  <c r="T50" i="18"/>
  <c r="U50" i="18"/>
  <c r="V50" i="18"/>
  <c r="W50" i="18"/>
  <c r="X50" i="18"/>
  <c r="Y50" i="18"/>
  <c r="Z50" i="18"/>
  <c r="AA50" i="18"/>
  <c r="AB50" i="18"/>
  <c r="AC50" i="18"/>
  <c r="AD50" i="18"/>
  <c r="AE50" i="18"/>
  <c r="AF50" i="18"/>
  <c r="AG50" i="18"/>
  <c r="E50" i="19"/>
  <c r="F50" i="19"/>
  <c r="G50" i="19"/>
  <c r="H50" i="19"/>
  <c r="I50" i="19"/>
  <c r="J50" i="19"/>
  <c r="K50" i="19"/>
  <c r="L50" i="19"/>
  <c r="M50" i="19"/>
  <c r="N50" i="19"/>
  <c r="O50" i="19"/>
  <c r="P50" i="19"/>
  <c r="Q50" i="19"/>
  <c r="R50" i="19"/>
  <c r="S50" i="19"/>
  <c r="T50" i="19"/>
  <c r="U50" i="19"/>
  <c r="V50" i="19"/>
  <c r="W50" i="19"/>
  <c r="X50" i="19"/>
  <c r="Y50" i="19"/>
  <c r="Z50" i="19"/>
  <c r="AA50" i="19"/>
  <c r="AB50" i="19"/>
  <c r="AC50" i="19"/>
  <c r="AD50" i="19"/>
  <c r="AE50" i="19"/>
  <c r="AF50" i="19"/>
  <c r="AG50" i="19"/>
  <c r="E50" i="22"/>
  <c r="F50" i="22"/>
  <c r="G50" i="22"/>
  <c r="H50" i="22"/>
  <c r="I50" i="22"/>
  <c r="J50" i="22"/>
  <c r="K50" i="22"/>
  <c r="L50" i="22"/>
  <c r="M50" i="22"/>
  <c r="N50" i="22"/>
  <c r="O50" i="22"/>
  <c r="P50" i="22"/>
  <c r="Q50" i="22"/>
  <c r="R50" i="22"/>
  <c r="S50" i="22"/>
  <c r="T50" i="22"/>
  <c r="U50" i="22"/>
  <c r="V50" i="22"/>
  <c r="W50" i="22"/>
  <c r="X50" i="22"/>
  <c r="Y50" i="22"/>
  <c r="Z50" i="22"/>
  <c r="AA50" i="22"/>
  <c r="AB50" i="22"/>
  <c r="AC50" i="22"/>
  <c r="AD50" i="22"/>
  <c r="AE50" i="22"/>
  <c r="AF50" i="22"/>
  <c r="AG50" i="22"/>
  <c r="E50" i="24"/>
  <c r="F50" i="24"/>
  <c r="G50" i="24"/>
  <c r="H50" i="24"/>
  <c r="I50" i="24"/>
  <c r="J50" i="24"/>
  <c r="K50" i="24"/>
  <c r="L50" i="24"/>
  <c r="M50" i="24"/>
  <c r="N50" i="24"/>
  <c r="O50" i="24"/>
  <c r="P50" i="24"/>
  <c r="Q50" i="24"/>
  <c r="R50" i="24"/>
  <c r="S50" i="24"/>
  <c r="T50" i="24"/>
  <c r="U50" i="24"/>
  <c r="V50" i="24"/>
  <c r="W50" i="24"/>
  <c r="X50" i="24"/>
  <c r="Y50" i="24"/>
  <c r="Z50" i="24"/>
  <c r="AA50" i="24"/>
  <c r="AB50" i="24"/>
  <c r="AC50" i="24"/>
  <c r="AD50" i="24"/>
  <c r="AE50" i="24"/>
  <c r="AF50" i="24"/>
  <c r="AG50" i="24"/>
  <c r="E50" i="27"/>
  <c r="F50" i="27"/>
  <c r="G50" i="27"/>
  <c r="H50" i="27"/>
  <c r="I50" i="27"/>
  <c r="J50" i="27"/>
  <c r="K50" i="27"/>
  <c r="L50" i="27"/>
  <c r="M50" i="27"/>
  <c r="N50" i="27"/>
  <c r="O50" i="27"/>
  <c r="P50" i="27"/>
  <c r="Q50" i="27"/>
  <c r="R50" i="27"/>
  <c r="S50" i="27"/>
  <c r="T50" i="27"/>
  <c r="U50" i="27"/>
  <c r="V50" i="27"/>
  <c r="W50" i="27"/>
  <c r="X50" i="27"/>
  <c r="Y50" i="27"/>
  <c r="Z50" i="27"/>
  <c r="AA50" i="27"/>
  <c r="AB50" i="27"/>
  <c r="AC50" i="27"/>
  <c r="AD50" i="27"/>
  <c r="AE50" i="27"/>
  <c r="AF50" i="27"/>
  <c r="AG50" i="27"/>
  <c r="E50" i="26"/>
  <c r="F50" i="26"/>
  <c r="G50" i="26"/>
  <c r="H50" i="26"/>
  <c r="I50" i="26"/>
  <c r="J50" i="26"/>
  <c r="K50" i="26"/>
  <c r="L50" i="26"/>
  <c r="M50" i="26"/>
  <c r="N50" i="26"/>
  <c r="O50" i="26"/>
  <c r="P50" i="26"/>
  <c r="Q50" i="26"/>
  <c r="R50" i="26"/>
  <c r="S50" i="26"/>
  <c r="T50" i="26"/>
  <c r="U50" i="26"/>
  <c r="V50" i="26"/>
  <c r="W50" i="26"/>
  <c r="X50" i="26"/>
  <c r="Y50" i="26"/>
  <c r="Z50" i="26"/>
  <c r="AA50" i="26"/>
  <c r="AB50" i="26"/>
  <c r="AC50" i="26"/>
  <c r="AD50" i="26"/>
  <c r="AE50" i="26"/>
  <c r="AF50" i="26"/>
  <c r="AG50" i="26"/>
  <c r="E50" i="28"/>
  <c r="F50" i="28"/>
  <c r="G50" i="28"/>
  <c r="H50" i="28"/>
  <c r="I50" i="28"/>
  <c r="J50" i="28"/>
  <c r="K50" i="28"/>
  <c r="L50" i="28"/>
  <c r="M50" i="28"/>
  <c r="N50" i="28"/>
  <c r="O50" i="28"/>
  <c r="P50" i="28"/>
  <c r="Q50" i="28"/>
  <c r="R50" i="28"/>
  <c r="S50" i="28"/>
  <c r="T50" i="28"/>
  <c r="U50" i="28"/>
  <c r="V50" i="28"/>
  <c r="W50" i="28"/>
  <c r="X50" i="28"/>
  <c r="Y50" i="28"/>
  <c r="Z50" i="28"/>
  <c r="AA50" i="28"/>
  <c r="AB50" i="28"/>
  <c r="AC50" i="28"/>
  <c r="AD50" i="28"/>
  <c r="AE50" i="28"/>
  <c r="AF50" i="28"/>
  <c r="AG50" i="28"/>
  <c r="E50" i="29"/>
  <c r="F50" i="29"/>
  <c r="G50" i="29"/>
  <c r="H50" i="29"/>
  <c r="I50" i="29"/>
  <c r="J50" i="29"/>
  <c r="K50" i="29"/>
  <c r="L50" i="29"/>
  <c r="M50" i="29"/>
  <c r="N50" i="29"/>
  <c r="O50" i="29"/>
  <c r="P50" i="29"/>
  <c r="Q50" i="29"/>
  <c r="R50" i="29"/>
  <c r="S50" i="29"/>
  <c r="T50" i="29"/>
  <c r="U50" i="29"/>
  <c r="V50" i="29"/>
  <c r="W50" i="29"/>
  <c r="X50" i="29"/>
  <c r="Y50" i="29"/>
  <c r="Z50" i="29"/>
  <c r="AA50" i="29"/>
  <c r="AB50" i="29"/>
  <c r="AC50" i="29"/>
  <c r="AD50" i="29"/>
  <c r="AE50" i="29"/>
  <c r="AF50" i="29"/>
  <c r="AG50" i="29"/>
  <c r="E50" i="30"/>
  <c r="F50" i="30"/>
  <c r="G50" i="30"/>
  <c r="H50" i="30"/>
  <c r="I50" i="30"/>
  <c r="J50" i="30"/>
  <c r="K50" i="30"/>
  <c r="L50" i="30"/>
  <c r="M50" i="30"/>
  <c r="N50" i="30"/>
  <c r="O50" i="30"/>
  <c r="P50" i="30"/>
  <c r="Q50" i="30"/>
  <c r="R50" i="30"/>
  <c r="S50" i="30"/>
  <c r="T50" i="30"/>
  <c r="U50" i="30"/>
  <c r="V50" i="30"/>
  <c r="W50" i="30"/>
  <c r="X50" i="30"/>
  <c r="Y50" i="30"/>
  <c r="Z50" i="30"/>
  <c r="AA50" i="30"/>
  <c r="AB50" i="30"/>
  <c r="AC50" i="30"/>
  <c r="AD50" i="30"/>
  <c r="AE50" i="30"/>
  <c r="AF50" i="30"/>
  <c r="AG50" i="30"/>
  <c r="E50" i="31"/>
  <c r="F50" i="31"/>
  <c r="G50" i="31"/>
  <c r="H50" i="31"/>
  <c r="I50" i="31"/>
  <c r="J50" i="31"/>
  <c r="K50" i="31"/>
  <c r="L50" i="31"/>
  <c r="M50" i="31"/>
  <c r="N50" i="31"/>
  <c r="O50" i="31"/>
  <c r="P50" i="31"/>
  <c r="Q50" i="31"/>
  <c r="R50" i="31"/>
  <c r="S50" i="31"/>
  <c r="T50" i="31"/>
  <c r="U50" i="31"/>
  <c r="V50" i="31"/>
  <c r="W50" i="31"/>
  <c r="X50" i="31"/>
  <c r="Y50" i="31"/>
  <c r="Z50" i="31"/>
  <c r="AA50" i="31"/>
  <c r="AB50" i="31"/>
  <c r="AC50" i="31"/>
  <c r="AD50" i="31"/>
  <c r="AE50" i="31"/>
  <c r="AF50" i="31"/>
  <c r="AG50" i="31"/>
  <c r="E50" i="32"/>
  <c r="F50" i="32"/>
  <c r="G50" i="32"/>
  <c r="H50" i="32"/>
  <c r="I50" i="32"/>
  <c r="J50" i="32"/>
  <c r="K50" i="32"/>
  <c r="L50" i="32"/>
  <c r="M50" i="32"/>
  <c r="N50" i="32"/>
  <c r="O50" i="32"/>
  <c r="P50" i="32"/>
  <c r="Q50" i="32"/>
  <c r="R50" i="32"/>
  <c r="S50" i="32"/>
  <c r="T50" i="32"/>
  <c r="U50" i="32"/>
  <c r="V50" i="32"/>
  <c r="W50" i="32"/>
  <c r="X50" i="32"/>
  <c r="Y50" i="32"/>
  <c r="Z50" i="32"/>
  <c r="AA50" i="32"/>
  <c r="AB50" i="32"/>
  <c r="AC50" i="32"/>
  <c r="AD50" i="32"/>
  <c r="AE50" i="32"/>
  <c r="AF50" i="32"/>
  <c r="AG50" i="32"/>
  <c r="E50" i="33"/>
  <c r="F50" i="33"/>
  <c r="G50" i="33"/>
  <c r="H50" i="33"/>
  <c r="I50" i="33"/>
  <c r="J50" i="33"/>
  <c r="K50" i="33"/>
  <c r="L50" i="33"/>
  <c r="M50" i="33"/>
  <c r="N50" i="33"/>
  <c r="O50" i="33"/>
  <c r="P50" i="33"/>
  <c r="Q50" i="33"/>
  <c r="R50" i="33"/>
  <c r="S50" i="33"/>
  <c r="T50" i="33"/>
  <c r="U50" i="33"/>
  <c r="V50" i="33"/>
  <c r="W50" i="33"/>
  <c r="X50" i="33"/>
  <c r="Y50" i="33"/>
  <c r="Z50" i="33"/>
  <c r="AA50" i="33"/>
  <c r="AB50" i="33"/>
  <c r="AC50" i="33"/>
  <c r="AD50" i="33"/>
  <c r="AE50" i="33"/>
  <c r="AF50" i="33"/>
  <c r="AG50" i="33"/>
  <c r="E50" i="34"/>
  <c r="F50" i="34"/>
  <c r="G50" i="34"/>
  <c r="H50" i="34"/>
  <c r="I50" i="34"/>
  <c r="J50" i="34"/>
  <c r="K50" i="34"/>
  <c r="L50" i="34"/>
  <c r="M50" i="34"/>
  <c r="N50" i="34"/>
  <c r="O50" i="34"/>
  <c r="P50" i="34"/>
  <c r="Q50" i="34"/>
  <c r="R50" i="34"/>
  <c r="S50" i="34"/>
  <c r="T50" i="34"/>
  <c r="U50" i="34"/>
  <c r="V50" i="34"/>
  <c r="W50" i="34"/>
  <c r="X50" i="34"/>
  <c r="Y50" i="34"/>
  <c r="Z50" i="34"/>
  <c r="AA50" i="34"/>
  <c r="AB50" i="34"/>
  <c r="AC50" i="34"/>
  <c r="AD50" i="34"/>
  <c r="AE50" i="34"/>
  <c r="AF50" i="34"/>
  <c r="AG50" i="34"/>
  <c r="E50" i="23"/>
  <c r="F50" i="23"/>
  <c r="G50" i="23"/>
  <c r="H50" i="23"/>
  <c r="I50" i="23"/>
  <c r="J50" i="23"/>
  <c r="K50" i="23"/>
  <c r="L50" i="23"/>
  <c r="M50" i="23"/>
  <c r="N50" i="23"/>
  <c r="O50" i="23"/>
  <c r="P50" i="23"/>
  <c r="Q50" i="23"/>
  <c r="R50" i="23"/>
  <c r="S50" i="23"/>
  <c r="T50" i="23"/>
  <c r="U50" i="23"/>
  <c r="V50" i="23"/>
  <c r="W50" i="23"/>
  <c r="X50" i="23"/>
  <c r="Y50" i="23"/>
  <c r="Z50" i="23"/>
  <c r="AA50" i="23"/>
  <c r="AB50" i="23"/>
  <c r="AC50" i="23"/>
  <c r="AD50" i="23"/>
  <c r="AE50" i="23"/>
  <c r="AF50" i="23"/>
  <c r="AG50" i="23"/>
  <c r="D50" i="17"/>
  <c r="D50" i="18"/>
  <c r="D50" i="19"/>
  <c r="D50" i="22"/>
  <c r="D50" i="24"/>
  <c r="D50" i="27"/>
  <c r="D50" i="26"/>
  <c r="D50" i="28"/>
  <c r="D50" i="29"/>
  <c r="D50" i="30"/>
  <c r="D50" i="31"/>
  <c r="D50" i="32"/>
  <c r="D50" i="33"/>
  <c r="D50" i="34"/>
  <c r="D50" i="23"/>
  <c r="D26" i="23"/>
  <c r="D25" i="18"/>
  <c r="D26" i="18" s="1"/>
  <c r="D25" i="19"/>
  <c r="D26" i="19" s="1"/>
  <c r="D25" i="22"/>
  <c r="D26" i="22" s="1"/>
  <c r="D25" i="27"/>
  <c r="D26" i="27" s="1"/>
  <c r="D25" i="26"/>
  <c r="D26" i="26" s="1"/>
  <c r="D25" i="28"/>
  <c r="D26" i="28" s="1"/>
  <c r="D25" i="30"/>
  <c r="D26" i="30" s="1"/>
  <c r="D25" i="31"/>
  <c r="D26" i="31" s="1"/>
  <c r="D25" i="32"/>
  <c r="D26" i="32" s="1"/>
  <c r="D25" i="23"/>
  <c r="E25" i="23"/>
  <c r="F25" i="23"/>
  <c r="G25" i="23"/>
  <c r="H25" i="23"/>
  <c r="I25" i="23"/>
  <c r="J25" i="23"/>
  <c r="K25" i="23"/>
  <c r="L25" i="23"/>
  <c r="M25" i="23"/>
  <c r="N25" i="23"/>
  <c r="O25" i="23"/>
  <c r="P25" i="23"/>
  <c r="Q25" i="23"/>
  <c r="R25" i="23"/>
  <c r="S25" i="23"/>
  <c r="T25" i="23"/>
  <c r="U25" i="23"/>
  <c r="V25" i="23"/>
  <c r="W25" i="23"/>
  <c r="X25" i="23"/>
  <c r="Y25" i="23"/>
  <c r="Z25" i="23"/>
  <c r="AA25" i="23"/>
  <c r="AB25" i="23"/>
  <c r="AC25" i="23"/>
  <c r="AD25" i="23"/>
  <c r="AE25" i="23"/>
  <c r="AF25" i="23"/>
  <c r="AG25" i="23"/>
  <c r="J148" i="10"/>
  <c r="F87" i="10"/>
  <c r="G87" i="10"/>
  <c r="H87" i="10"/>
  <c r="I87" i="10"/>
  <c r="F88" i="10"/>
  <c r="G88" i="10"/>
  <c r="H88" i="10"/>
  <c r="I88" i="10"/>
  <c r="AG15" i="23" l="1" a="1"/>
  <c r="AG15" i="23" s="1"/>
  <c r="AF15" i="23" a="1"/>
  <c r="AF15" i="23" s="1"/>
  <c r="AE15" i="23" a="1"/>
  <c r="AE15" i="23" s="1"/>
  <c r="AD15" i="23" a="1"/>
  <c r="AD15" i="23" s="1"/>
  <c r="AC15" i="23" a="1"/>
  <c r="AC15" i="23" s="1"/>
  <c r="AB15" i="23" a="1"/>
  <c r="AB15" i="23" s="1"/>
  <c r="AA15" i="23" a="1"/>
  <c r="AA15" i="23" s="1"/>
  <c r="Z15" i="23" a="1"/>
  <c r="Z15" i="23" s="1"/>
  <c r="Y15" i="23" a="1"/>
  <c r="Y15" i="23" s="1"/>
  <c r="X15" i="23" a="1"/>
  <c r="X15" i="23" s="1"/>
  <c r="W15" i="23" a="1"/>
  <c r="W15" i="23" s="1"/>
  <c r="V15" i="23" a="1"/>
  <c r="V15" i="23" s="1"/>
  <c r="U15" i="23" a="1"/>
  <c r="U15" i="23" s="1"/>
  <c r="T15" i="23" a="1"/>
  <c r="T15" i="23" s="1"/>
  <c r="S15" i="23" a="1"/>
  <c r="S15" i="23" s="1"/>
  <c r="R15" i="23" a="1"/>
  <c r="R15" i="23" s="1"/>
  <c r="Q15" i="23" a="1"/>
  <c r="Q15" i="23" s="1"/>
  <c r="P15" i="23" a="1"/>
  <c r="P15" i="23" s="1"/>
  <c r="O15" i="23" a="1"/>
  <c r="O15" i="23" s="1"/>
  <c r="N15" i="23" a="1"/>
  <c r="N15" i="23" s="1"/>
  <c r="M15" i="23" a="1"/>
  <c r="M15" i="23" s="1"/>
  <c r="L15" i="23" a="1"/>
  <c r="L15" i="23" s="1"/>
  <c r="K15" i="23" a="1"/>
  <c r="K15" i="23" s="1"/>
  <c r="J15" i="23" a="1"/>
  <c r="J15" i="23" s="1"/>
  <c r="I15" i="23" a="1"/>
  <c r="I15" i="23" s="1"/>
  <c r="H15" i="23" a="1"/>
  <c r="H15" i="23" s="1"/>
  <c r="G15" i="23" a="1"/>
  <c r="G15" i="23" s="1"/>
  <c r="F15" i="23" a="1"/>
  <c r="F15" i="23" s="1"/>
  <c r="E15" i="23" a="1"/>
  <c r="E15" i="23" s="1"/>
  <c r="D15" i="23" a="1"/>
  <c r="D15" i="23" s="1"/>
  <c r="AG25" i="17"/>
  <c r="AG26" i="17" s="1"/>
  <c r="AF25" i="17"/>
  <c r="AF26" i="17" s="1"/>
  <c r="AE25" i="17"/>
  <c r="AE26" i="17" s="1"/>
  <c r="AD25" i="17"/>
  <c r="AD26" i="17" s="1"/>
  <c r="AC25" i="17"/>
  <c r="AC26" i="17" s="1"/>
  <c r="AB25" i="17"/>
  <c r="AB26" i="17" s="1"/>
  <c r="AA25" i="17"/>
  <c r="AA26" i="17" s="1"/>
  <c r="Z25" i="17"/>
  <c r="Z26" i="17" s="1"/>
  <c r="Y25" i="17"/>
  <c r="Y26" i="17" s="1"/>
  <c r="X25" i="17"/>
  <c r="X26" i="17" s="1"/>
  <c r="W25" i="17"/>
  <c r="W26" i="17" s="1"/>
  <c r="V25" i="17"/>
  <c r="V26" i="17" s="1"/>
  <c r="U25" i="17"/>
  <c r="U26" i="17" s="1"/>
  <c r="T25" i="17"/>
  <c r="T26" i="17" s="1"/>
  <c r="S25" i="17"/>
  <c r="S26" i="17" s="1"/>
  <c r="R25" i="17"/>
  <c r="R26" i="17" s="1"/>
  <c r="Q25" i="17"/>
  <c r="Q26" i="17" s="1"/>
  <c r="P25" i="17"/>
  <c r="P26" i="17" s="1"/>
  <c r="O25" i="17"/>
  <c r="O26" i="17" s="1"/>
  <c r="N25" i="17"/>
  <c r="N26" i="17" s="1"/>
  <c r="M25" i="17"/>
  <c r="M26" i="17" s="1"/>
  <c r="L25" i="17"/>
  <c r="L26" i="17" s="1"/>
  <c r="K25" i="17"/>
  <c r="K26" i="17" s="1"/>
  <c r="J25" i="17"/>
  <c r="J26" i="17" s="1"/>
  <c r="I25" i="17"/>
  <c r="I26" i="17" s="1"/>
  <c r="H25" i="17"/>
  <c r="H26" i="17" s="1"/>
  <c r="G25" i="17"/>
  <c r="G26" i="17" s="1"/>
  <c r="F25" i="17"/>
  <c r="F26" i="17" s="1"/>
  <c r="E25" i="17"/>
  <c r="E26" i="17" s="1"/>
  <c r="AH50" i="34"/>
  <c r="AI49" i="34"/>
  <c r="AI48" i="34"/>
  <c r="AI47" i="34"/>
  <c r="AI46" i="34"/>
  <c r="AI45" i="34"/>
  <c r="AI44" i="34"/>
  <c r="AI43" i="34"/>
  <c r="AI42" i="34"/>
  <c r="AI41" i="34"/>
  <c r="AI39" i="34"/>
  <c r="AI38" i="34"/>
  <c r="AI37" i="34"/>
  <c r="AI36" i="34"/>
  <c r="AI35" i="34"/>
  <c r="AI34" i="34"/>
  <c r="AI33" i="34"/>
  <c r="AI32" i="34"/>
  <c r="AI31" i="34"/>
  <c r="AG25" i="34"/>
  <c r="AG26" i="34" s="1"/>
  <c r="AF25" i="34"/>
  <c r="AF26" i="34" s="1"/>
  <c r="AE25" i="34"/>
  <c r="AE26" i="34" s="1"/>
  <c r="AD25" i="34"/>
  <c r="AD26" i="34" s="1"/>
  <c r="AC25" i="34"/>
  <c r="AC26" i="34" s="1"/>
  <c r="AB25" i="34"/>
  <c r="AB26" i="34" s="1"/>
  <c r="AA25" i="34"/>
  <c r="AA26" i="34" s="1"/>
  <c r="Z25" i="34"/>
  <c r="Z26" i="34" s="1"/>
  <c r="Y25" i="34"/>
  <c r="Y26" i="34" s="1"/>
  <c r="X25" i="34"/>
  <c r="X26" i="34" s="1"/>
  <c r="W25" i="34"/>
  <c r="W26" i="34" s="1"/>
  <c r="V25" i="34"/>
  <c r="V26" i="34" s="1"/>
  <c r="U25" i="34"/>
  <c r="U26" i="34" s="1"/>
  <c r="T25" i="34"/>
  <c r="T26" i="34" s="1"/>
  <c r="S25" i="34"/>
  <c r="S26" i="34" s="1"/>
  <c r="R25" i="34"/>
  <c r="R26" i="34" s="1"/>
  <c r="Q25" i="34"/>
  <c r="Q26" i="34" s="1"/>
  <c r="P25" i="34"/>
  <c r="P26" i="34" s="1"/>
  <c r="O25" i="34"/>
  <c r="O26" i="34" s="1"/>
  <c r="N25" i="34"/>
  <c r="N26" i="34" s="1"/>
  <c r="M25" i="34"/>
  <c r="M26" i="34" s="1"/>
  <c r="L25" i="34"/>
  <c r="L26" i="34" s="1"/>
  <c r="K25" i="34"/>
  <c r="K26" i="34" s="1"/>
  <c r="J25" i="34"/>
  <c r="J26" i="34" s="1"/>
  <c r="I25" i="34"/>
  <c r="I26" i="34" s="1"/>
  <c r="H25" i="34"/>
  <c r="H26" i="34" s="1"/>
  <c r="G25" i="34"/>
  <c r="G26" i="34" s="1"/>
  <c r="F25" i="34"/>
  <c r="F26" i="34" s="1"/>
  <c r="E25" i="34"/>
  <c r="E26" i="34" s="1"/>
  <c r="AI24" i="34"/>
  <c r="AH24" i="34"/>
  <c r="AH23" i="34"/>
  <c r="AI23" i="34" s="1"/>
  <c r="AI22" i="34"/>
  <c r="AH22" i="34"/>
  <c r="AI21" i="34"/>
  <c r="AH21" i="34"/>
  <c r="AI20" i="34"/>
  <c r="AH20" i="34"/>
  <c r="AH19" i="34"/>
  <c r="AI19" i="34" s="1"/>
  <c r="AI18" i="34"/>
  <c r="AH18" i="34"/>
  <c r="AI17" i="34"/>
  <c r="AH17" i="34"/>
  <c r="AI16" i="34"/>
  <c r="AH16" i="34"/>
  <c r="AH14" i="34"/>
  <c r="AH13" i="34"/>
  <c r="AH50" i="33"/>
  <c r="AI49" i="33"/>
  <c r="AI48" i="33"/>
  <c r="AI47" i="33"/>
  <c r="AI46" i="33"/>
  <c r="AI45" i="33"/>
  <c r="AI44" i="33"/>
  <c r="AI43" i="33"/>
  <c r="AI42" i="33"/>
  <c r="AI41" i="33"/>
  <c r="AI39" i="33"/>
  <c r="AI38" i="33"/>
  <c r="AI37" i="33"/>
  <c r="AI36" i="33"/>
  <c r="AI35" i="33"/>
  <c r="AI34" i="33"/>
  <c r="AI33" i="33"/>
  <c r="AI32" i="33"/>
  <c r="AI31" i="33"/>
  <c r="AG25" i="33"/>
  <c r="AG26" i="33" s="1"/>
  <c r="AF25" i="33"/>
  <c r="AF26" i="33" s="1"/>
  <c r="AE25" i="33"/>
  <c r="AE26" i="33" s="1"/>
  <c r="AD25" i="33"/>
  <c r="AD26" i="33" s="1"/>
  <c r="AC25" i="33"/>
  <c r="AC26" i="33" s="1"/>
  <c r="AB25" i="33"/>
  <c r="AB26" i="33" s="1"/>
  <c r="AA25" i="33"/>
  <c r="AA26" i="33" s="1"/>
  <c r="Z25" i="33"/>
  <c r="Z26" i="33" s="1"/>
  <c r="Y25" i="33"/>
  <c r="Y26" i="33" s="1"/>
  <c r="X25" i="33"/>
  <c r="X26" i="33" s="1"/>
  <c r="W25" i="33"/>
  <c r="W26" i="33" s="1"/>
  <c r="V25" i="33"/>
  <c r="V26" i="33" s="1"/>
  <c r="U25" i="33"/>
  <c r="U26" i="33" s="1"/>
  <c r="T25" i="33"/>
  <c r="T26" i="33" s="1"/>
  <c r="S25" i="33"/>
  <c r="S26" i="33" s="1"/>
  <c r="R25" i="33"/>
  <c r="R26" i="33" s="1"/>
  <c r="Q25" i="33"/>
  <c r="Q26" i="33" s="1"/>
  <c r="P25" i="33"/>
  <c r="P26" i="33" s="1"/>
  <c r="O25" i="33"/>
  <c r="O26" i="33" s="1"/>
  <c r="N25" i="33"/>
  <c r="N26" i="33" s="1"/>
  <c r="M25" i="33"/>
  <c r="M26" i="33" s="1"/>
  <c r="L25" i="33"/>
  <c r="L26" i="33" s="1"/>
  <c r="K25" i="33"/>
  <c r="K26" i="33" s="1"/>
  <c r="J25" i="33"/>
  <c r="J26" i="33" s="1"/>
  <c r="I25" i="33"/>
  <c r="I26" i="33" s="1"/>
  <c r="H25" i="33"/>
  <c r="H26" i="33" s="1"/>
  <c r="G25" i="33"/>
  <c r="G26" i="33" s="1"/>
  <c r="F25" i="33"/>
  <c r="F26" i="33" s="1"/>
  <c r="E25" i="33"/>
  <c r="E26" i="33" s="1"/>
  <c r="AI24" i="33"/>
  <c r="AH24" i="33"/>
  <c r="AI23" i="33"/>
  <c r="AH23" i="33"/>
  <c r="AI22" i="33"/>
  <c r="AH22" i="33"/>
  <c r="AH21" i="33"/>
  <c r="AI21" i="33" s="1"/>
  <c r="AI20" i="33"/>
  <c r="AH20" i="33"/>
  <c r="AI19" i="33"/>
  <c r="AH19" i="33"/>
  <c r="AI18" i="33"/>
  <c r="AH18" i="33"/>
  <c r="AH17" i="33"/>
  <c r="AI17" i="33" s="1"/>
  <c r="AI16" i="33"/>
  <c r="AH16" i="33"/>
  <c r="AH14" i="33"/>
  <c r="AH13" i="33"/>
  <c r="AH50" i="32"/>
  <c r="AI49" i="32"/>
  <c r="AI48" i="32"/>
  <c r="AI47" i="32"/>
  <c r="AI46" i="32"/>
  <c r="AI45" i="32"/>
  <c r="AI44" i="32"/>
  <c r="AI43" i="32"/>
  <c r="AI42" i="32"/>
  <c r="AI41" i="32"/>
  <c r="AI39" i="32"/>
  <c r="AI38" i="32"/>
  <c r="AI37" i="32"/>
  <c r="AI36" i="32"/>
  <c r="AI35" i="32"/>
  <c r="AI34" i="32"/>
  <c r="AI33" i="32"/>
  <c r="AI32" i="32"/>
  <c r="AI31" i="32"/>
  <c r="AG25" i="32"/>
  <c r="AG26" i="32" s="1"/>
  <c r="AF25" i="32"/>
  <c r="AF26" i="32" s="1"/>
  <c r="AE25" i="32"/>
  <c r="AE26" i="32" s="1"/>
  <c r="AD25" i="32"/>
  <c r="AD26" i="32" s="1"/>
  <c r="AC25" i="32"/>
  <c r="AC26" i="32" s="1"/>
  <c r="AB25" i="32"/>
  <c r="AB26" i="32" s="1"/>
  <c r="AA25" i="32"/>
  <c r="AA26" i="32" s="1"/>
  <c r="Z25" i="32"/>
  <c r="Z26" i="32" s="1"/>
  <c r="Y25" i="32"/>
  <c r="Y26" i="32" s="1"/>
  <c r="X25" i="32"/>
  <c r="X26" i="32" s="1"/>
  <c r="W25" i="32"/>
  <c r="W26" i="32" s="1"/>
  <c r="V25" i="32"/>
  <c r="V26" i="32" s="1"/>
  <c r="U25" i="32"/>
  <c r="U26" i="32" s="1"/>
  <c r="T25" i="32"/>
  <c r="T26" i="32" s="1"/>
  <c r="S25" i="32"/>
  <c r="S26" i="32" s="1"/>
  <c r="R25" i="32"/>
  <c r="R26" i="32" s="1"/>
  <c r="Q25" i="32"/>
  <c r="Q26" i="32" s="1"/>
  <c r="P25" i="32"/>
  <c r="P26" i="32" s="1"/>
  <c r="O25" i="32"/>
  <c r="O26" i="32" s="1"/>
  <c r="N25" i="32"/>
  <c r="N26" i="32" s="1"/>
  <c r="M25" i="32"/>
  <c r="M26" i="32" s="1"/>
  <c r="L25" i="32"/>
  <c r="L26" i="32" s="1"/>
  <c r="K25" i="32"/>
  <c r="K26" i="32" s="1"/>
  <c r="J25" i="32"/>
  <c r="J26" i="32" s="1"/>
  <c r="I25" i="32"/>
  <c r="I26" i="32" s="1"/>
  <c r="H25" i="32"/>
  <c r="H26" i="32" s="1"/>
  <c r="G25" i="32"/>
  <c r="G26" i="32" s="1"/>
  <c r="F25" i="32"/>
  <c r="F26" i="32" s="1"/>
  <c r="E25" i="32"/>
  <c r="E26" i="32" s="1"/>
  <c r="AI24" i="32"/>
  <c r="AH24" i="32"/>
  <c r="AH23" i="32"/>
  <c r="AI23" i="32" s="1"/>
  <c r="AI22" i="32"/>
  <c r="AH22" i="32"/>
  <c r="AI21" i="32"/>
  <c r="AH21" i="32"/>
  <c r="AI20" i="32"/>
  <c r="AH20" i="32"/>
  <c r="AH19" i="32"/>
  <c r="AI19" i="32" s="1"/>
  <c r="AI18" i="32"/>
  <c r="AH18" i="32"/>
  <c r="AI17" i="32"/>
  <c r="AH17" i="32"/>
  <c r="AI16" i="32"/>
  <c r="AH16" i="32"/>
  <c r="AH14" i="32"/>
  <c r="AH13" i="32"/>
  <c r="AH50" i="31"/>
  <c r="AI49" i="31"/>
  <c r="AI48" i="31"/>
  <c r="AI47" i="31"/>
  <c r="AI46" i="31"/>
  <c r="AI45" i="31"/>
  <c r="AI44" i="31"/>
  <c r="AI43" i="31"/>
  <c r="AI42" i="31"/>
  <c r="AI41" i="31"/>
  <c r="AI39" i="31"/>
  <c r="AI38" i="31"/>
  <c r="AI37" i="31"/>
  <c r="AI36" i="31"/>
  <c r="AI35" i="31"/>
  <c r="AI34" i="31"/>
  <c r="AI33" i="31"/>
  <c r="AI32" i="31"/>
  <c r="AI31" i="31"/>
  <c r="AG25" i="31"/>
  <c r="AG26" i="31" s="1"/>
  <c r="AF25" i="31"/>
  <c r="AF26" i="31" s="1"/>
  <c r="AE25" i="31"/>
  <c r="AE26" i="31" s="1"/>
  <c r="AD25" i="31"/>
  <c r="AD26" i="31" s="1"/>
  <c r="AC25" i="31"/>
  <c r="AC26" i="31" s="1"/>
  <c r="AB25" i="31"/>
  <c r="AB26" i="31" s="1"/>
  <c r="AA25" i="31"/>
  <c r="AA26" i="31" s="1"/>
  <c r="Z25" i="31"/>
  <c r="Z26" i="31" s="1"/>
  <c r="Y25" i="31"/>
  <c r="Y26" i="31" s="1"/>
  <c r="X25" i="31"/>
  <c r="X26" i="31" s="1"/>
  <c r="W25" i="31"/>
  <c r="W26" i="31" s="1"/>
  <c r="V25" i="31"/>
  <c r="V26" i="31" s="1"/>
  <c r="U25" i="31"/>
  <c r="U26" i="31" s="1"/>
  <c r="T25" i="31"/>
  <c r="T26" i="31" s="1"/>
  <c r="S25" i="31"/>
  <c r="S26" i="31" s="1"/>
  <c r="R25" i="31"/>
  <c r="R26" i="31" s="1"/>
  <c r="Q25" i="31"/>
  <c r="Q26" i="31" s="1"/>
  <c r="P25" i="31"/>
  <c r="P26" i="31" s="1"/>
  <c r="O25" i="31"/>
  <c r="O26" i="31" s="1"/>
  <c r="N25" i="31"/>
  <c r="N26" i="31" s="1"/>
  <c r="M25" i="31"/>
  <c r="M26" i="31" s="1"/>
  <c r="L25" i="31"/>
  <c r="L26" i="31" s="1"/>
  <c r="K25" i="31"/>
  <c r="K26" i="31" s="1"/>
  <c r="J25" i="31"/>
  <c r="J26" i="31" s="1"/>
  <c r="I25" i="31"/>
  <c r="I26" i="31" s="1"/>
  <c r="H25" i="31"/>
  <c r="H26" i="31" s="1"/>
  <c r="G25" i="31"/>
  <c r="G26" i="31" s="1"/>
  <c r="F25" i="31"/>
  <c r="F26" i="31" s="1"/>
  <c r="E25" i="31"/>
  <c r="E26" i="31" s="1"/>
  <c r="AI24" i="31"/>
  <c r="AH24" i="31"/>
  <c r="AI23" i="31"/>
  <c r="AH23" i="31"/>
  <c r="AI22" i="31"/>
  <c r="AH22" i="31"/>
  <c r="AH21" i="31"/>
  <c r="AI21" i="31" s="1"/>
  <c r="AI20" i="31"/>
  <c r="AH20" i="31"/>
  <c r="AI19" i="31"/>
  <c r="AH19" i="31"/>
  <c r="AI18" i="31"/>
  <c r="AH18" i="31"/>
  <c r="AH17" i="31"/>
  <c r="AI17" i="31" s="1"/>
  <c r="AI16" i="31"/>
  <c r="AH16" i="31"/>
  <c r="AH14" i="31"/>
  <c r="AH13" i="31"/>
  <c r="AH50" i="30"/>
  <c r="AI49" i="30"/>
  <c r="AI48" i="30"/>
  <c r="AI47" i="30"/>
  <c r="AI46" i="30"/>
  <c r="AI45" i="30"/>
  <c r="AI44" i="30"/>
  <c r="AI43" i="30"/>
  <c r="AI42" i="30"/>
  <c r="AI41" i="30"/>
  <c r="AI39" i="30"/>
  <c r="AI38" i="30"/>
  <c r="AI37" i="30"/>
  <c r="AI36" i="30"/>
  <c r="AI35" i="30"/>
  <c r="AI34" i="30"/>
  <c r="AI33" i="30"/>
  <c r="AI32" i="30"/>
  <c r="AI31" i="30"/>
  <c r="AG25" i="30"/>
  <c r="AG26" i="30" s="1"/>
  <c r="AF25" i="30"/>
  <c r="AF26" i="30" s="1"/>
  <c r="AE25" i="30"/>
  <c r="AE26" i="30" s="1"/>
  <c r="AD25" i="30"/>
  <c r="AD26" i="30" s="1"/>
  <c r="AC25" i="30"/>
  <c r="AC26" i="30" s="1"/>
  <c r="AB25" i="30"/>
  <c r="AB26" i="30" s="1"/>
  <c r="AA25" i="30"/>
  <c r="AA26" i="30" s="1"/>
  <c r="Z25" i="30"/>
  <c r="Z26" i="30" s="1"/>
  <c r="Y25" i="30"/>
  <c r="Y26" i="30" s="1"/>
  <c r="X25" i="30"/>
  <c r="X26" i="30" s="1"/>
  <c r="W25" i="30"/>
  <c r="W26" i="30" s="1"/>
  <c r="V25" i="30"/>
  <c r="V26" i="30" s="1"/>
  <c r="U25" i="30"/>
  <c r="U26" i="30" s="1"/>
  <c r="T25" i="30"/>
  <c r="T26" i="30" s="1"/>
  <c r="S25" i="30"/>
  <c r="S26" i="30" s="1"/>
  <c r="R25" i="30"/>
  <c r="R26" i="30" s="1"/>
  <c r="Q25" i="30"/>
  <c r="Q26" i="30" s="1"/>
  <c r="P25" i="30"/>
  <c r="P26" i="30" s="1"/>
  <c r="O25" i="30"/>
  <c r="O26" i="30" s="1"/>
  <c r="N25" i="30"/>
  <c r="N26" i="30" s="1"/>
  <c r="M25" i="30"/>
  <c r="M26" i="30" s="1"/>
  <c r="L25" i="30"/>
  <c r="L26" i="30" s="1"/>
  <c r="K25" i="30"/>
  <c r="K26" i="30" s="1"/>
  <c r="J25" i="30"/>
  <c r="J26" i="30" s="1"/>
  <c r="I25" i="30"/>
  <c r="I26" i="30" s="1"/>
  <c r="H25" i="30"/>
  <c r="H26" i="30" s="1"/>
  <c r="G25" i="30"/>
  <c r="G26" i="30" s="1"/>
  <c r="F25" i="30"/>
  <c r="F26" i="30" s="1"/>
  <c r="E25" i="30"/>
  <c r="E26" i="30" s="1"/>
  <c r="AI24" i="30"/>
  <c r="AH24" i="30"/>
  <c r="AH23" i="30"/>
  <c r="AI23" i="30" s="1"/>
  <c r="AI22" i="30"/>
  <c r="AH22" i="30"/>
  <c r="AI21" i="30"/>
  <c r="AH21" i="30"/>
  <c r="AI20" i="30"/>
  <c r="AH20" i="30"/>
  <c r="AH19" i="30"/>
  <c r="AI19" i="30" s="1"/>
  <c r="AI18" i="30"/>
  <c r="AH18" i="30"/>
  <c r="AI17" i="30"/>
  <c r="AH17" i="30"/>
  <c r="AI16" i="30"/>
  <c r="AH16" i="30"/>
  <c r="AH14" i="30"/>
  <c r="AH13" i="30"/>
  <c r="AH50" i="29"/>
  <c r="AI49" i="29"/>
  <c r="AI48" i="29"/>
  <c r="AI47" i="29"/>
  <c r="AI46" i="29"/>
  <c r="AI45" i="29"/>
  <c r="AI44" i="29"/>
  <c r="AI43" i="29"/>
  <c r="AI42" i="29"/>
  <c r="AI41" i="29"/>
  <c r="AI39" i="29"/>
  <c r="AI38" i="29"/>
  <c r="AI37" i="29"/>
  <c r="AI36" i="29"/>
  <c r="AI35" i="29"/>
  <c r="AI34" i="29"/>
  <c r="AI33" i="29"/>
  <c r="AI32" i="29"/>
  <c r="AI31" i="29"/>
  <c r="AG25" i="29"/>
  <c r="AG26" i="29" s="1"/>
  <c r="AF25" i="29"/>
  <c r="AF26" i="29" s="1"/>
  <c r="AE25" i="29"/>
  <c r="AE26" i="29" s="1"/>
  <c r="AD25" i="29"/>
  <c r="AD26" i="29" s="1"/>
  <c r="AC25" i="29"/>
  <c r="AC26" i="29" s="1"/>
  <c r="AB25" i="29"/>
  <c r="AB26" i="29" s="1"/>
  <c r="AA25" i="29"/>
  <c r="AA26" i="29" s="1"/>
  <c r="Z25" i="29"/>
  <c r="Z26" i="29" s="1"/>
  <c r="Y25" i="29"/>
  <c r="Y26" i="29" s="1"/>
  <c r="X25" i="29"/>
  <c r="X26" i="29" s="1"/>
  <c r="W25" i="29"/>
  <c r="W26" i="29" s="1"/>
  <c r="V25" i="29"/>
  <c r="V26" i="29" s="1"/>
  <c r="U25" i="29"/>
  <c r="U26" i="29" s="1"/>
  <c r="T25" i="29"/>
  <c r="T26" i="29" s="1"/>
  <c r="S25" i="29"/>
  <c r="S26" i="29" s="1"/>
  <c r="R25" i="29"/>
  <c r="R26" i="29" s="1"/>
  <c r="Q25" i="29"/>
  <c r="Q26" i="29" s="1"/>
  <c r="P25" i="29"/>
  <c r="P26" i="29" s="1"/>
  <c r="O25" i="29"/>
  <c r="O26" i="29" s="1"/>
  <c r="N25" i="29"/>
  <c r="N26" i="29" s="1"/>
  <c r="M25" i="29"/>
  <c r="M26" i="29" s="1"/>
  <c r="L25" i="29"/>
  <c r="L26" i="29" s="1"/>
  <c r="K25" i="29"/>
  <c r="K26" i="29" s="1"/>
  <c r="J25" i="29"/>
  <c r="J26" i="29" s="1"/>
  <c r="I25" i="29"/>
  <c r="I26" i="29" s="1"/>
  <c r="H25" i="29"/>
  <c r="H26" i="29" s="1"/>
  <c r="G25" i="29"/>
  <c r="G26" i="29" s="1"/>
  <c r="F25" i="29"/>
  <c r="F26" i="29" s="1"/>
  <c r="E25" i="29"/>
  <c r="E26" i="29" s="1"/>
  <c r="AI24" i="29"/>
  <c r="AH24" i="29"/>
  <c r="AI23" i="29"/>
  <c r="AH23" i="29"/>
  <c r="AI22" i="29"/>
  <c r="AH22" i="29"/>
  <c r="AH21" i="29"/>
  <c r="AI21" i="29" s="1"/>
  <c r="AI20" i="29"/>
  <c r="AH20" i="29"/>
  <c r="AI19" i="29"/>
  <c r="AH19" i="29"/>
  <c r="AI18" i="29"/>
  <c r="AH18" i="29"/>
  <c r="AH17" i="29"/>
  <c r="AI17" i="29" s="1"/>
  <c r="AI16" i="29"/>
  <c r="AH16" i="29"/>
  <c r="AH14" i="29"/>
  <c r="AH13" i="29"/>
  <c r="AH50" i="28"/>
  <c r="AI49" i="28"/>
  <c r="AI48" i="28"/>
  <c r="AI47" i="28"/>
  <c r="AI46" i="28"/>
  <c r="AI45" i="28"/>
  <c r="AI44" i="28"/>
  <c r="AI43" i="28"/>
  <c r="AI42" i="28"/>
  <c r="AI41" i="28"/>
  <c r="AI39" i="28"/>
  <c r="AI38" i="28"/>
  <c r="AI37" i="28"/>
  <c r="AI36" i="28"/>
  <c r="AI35" i="28"/>
  <c r="AI34" i="28"/>
  <c r="AI33" i="28"/>
  <c r="AI32" i="28"/>
  <c r="AI31" i="28"/>
  <c r="AG25" i="28"/>
  <c r="AG26" i="28" s="1"/>
  <c r="AF25" i="28"/>
  <c r="AF26" i="28" s="1"/>
  <c r="AE25" i="28"/>
  <c r="AE26" i="28" s="1"/>
  <c r="AD25" i="28"/>
  <c r="AD26" i="28" s="1"/>
  <c r="AC25" i="28"/>
  <c r="AC26" i="28" s="1"/>
  <c r="AB25" i="28"/>
  <c r="AB26" i="28" s="1"/>
  <c r="AA25" i="28"/>
  <c r="AA26" i="28" s="1"/>
  <c r="Z25" i="28"/>
  <c r="Z26" i="28" s="1"/>
  <c r="Y25" i="28"/>
  <c r="Y26" i="28" s="1"/>
  <c r="X25" i="28"/>
  <c r="X26" i="28" s="1"/>
  <c r="W25" i="28"/>
  <c r="W26" i="28" s="1"/>
  <c r="V25" i="28"/>
  <c r="V26" i="28" s="1"/>
  <c r="U25" i="28"/>
  <c r="U26" i="28" s="1"/>
  <c r="T25" i="28"/>
  <c r="T26" i="28" s="1"/>
  <c r="S25" i="28"/>
  <c r="S26" i="28" s="1"/>
  <c r="R25" i="28"/>
  <c r="R26" i="28" s="1"/>
  <c r="Q25" i="28"/>
  <c r="Q26" i="28" s="1"/>
  <c r="P25" i="28"/>
  <c r="P26" i="28" s="1"/>
  <c r="O25" i="28"/>
  <c r="O26" i="28" s="1"/>
  <c r="N25" i="28"/>
  <c r="N26" i="28" s="1"/>
  <c r="M25" i="28"/>
  <c r="M26" i="28" s="1"/>
  <c r="L25" i="28"/>
  <c r="L26" i="28" s="1"/>
  <c r="K25" i="28"/>
  <c r="K26" i="28" s="1"/>
  <c r="J25" i="28"/>
  <c r="J26" i="28" s="1"/>
  <c r="I25" i="28"/>
  <c r="I26" i="28" s="1"/>
  <c r="H25" i="28"/>
  <c r="H26" i="28" s="1"/>
  <c r="G25" i="28"/>
  <c r="G26" i="28" s="1"/>
  <c r="F25" i="28"/>
  <c r="F26" i="28" s="1"/>
  <c r="E25" i="28"/>
  <c r="E26" i="28" s="1"/>
  <c r="AI24" i="28"/>
  <c r="AH24" i="28"/>
  <c r="AH23" i="28"/>
  <c r="AI23" i="28" s="1"/>
  <c r="AI22" i="28"/>
  <c r="AH22" i="28"/>
  <c r="AI21" i="28"/>
  <c r="AH21" i="28"/>
  <c r="AI20" i="28"/>
  <c r="AH20" i="28"/>
  <c r="AH19" i="28"/>
  <c r="AI19" i="28" s="1"/>
  <c r="AI18" i="28"/>
  <c r="AH18" i="28"/>
  <c r="AI17" i="28"/>
  <c r="AH17" i="28"/>
  <c r="AI16" i="28"/>
  <c r="AH16" i="28"/>
  <c r="AH14" i="28"/>
  <c r="AH13" i="28"/>
  <c r="AH50" i="26"/>
  <c r="AI49" i="26"/>
  <c r="AI48" i="26"/>
  <c r="AI47" i="26"/>
  <c r="AI46" i="26"/>
  <c r="AI45" i="26"/>
  <c r="AI44" i="26"/>
  <c r="AI43" i="26"/>
  <c r="AI42" i="26"/>
  <c r="AI41" i="26"/>
  <c r="AI39" i="26"/>
  <c r="AI38" i="26"/>
  <c r="AI37" i="26"/>
  <c r="AI36" i="26"/>
  <c r="AI35" i="26"/>
  <c r="AI34" i="26"/>
  <c r="AI33" i="26"/>
  <c r="AI32" i="26"/>
  <c r="AI31" i="26"/>
  <c r="AG25" i="26"/>
  <c r="AG26" i="26" s="1"/>
  <c r="AF25" i="26"/>
  <c r="AF26" i="26" s="1"/>
  <c r="AE25" i="26"/>
  <c r="AE26" i="26" s="1"/>
  <c r="AD25" i="26"/>
  <c r="AD26" i="26" s="1"/>
  <c r="AC25" i="26"/>
  <c r="AC26" i="26" s="1"/>
  <c r="AB25" i="26"/>
  <c r="AB26" i="26" s="1"/>
  <c r="AA25" i="26"/>
  <c r="AA26" i="26" s="1"/>
  <c r="Z25" i="26"/>
  <c r="Z26" i="26" s="1"/>
  <c r="Y25" i="26"/>
  <c r="Y26" i="26" s="1"/>
  <c r="X25" i="26"/>
  <c r="X26" i="26" s="1"/>
  <c r="W25" i="26"/>
  <c r="W26" i="26" s="1"/>
  <c r="V25" i="26"/>
  <c r="V26" i="26" s="1"/>
  <c r="U25" i="26"/>
  <c r="U26" i="26" s="1"/>
  <c r="T25" i="26"/>
  <c r="T26" i="26" s="1"/>
  <c r="S25" i="26"/>
  <c r="S26" i="26" s="1"/>
  <c r="R25" i="26"/>
  <c r="R26" i="26" s="1"/>
  <c r="Q25" i="26"/>
  <c r="Q26" i="26" s="1"/>
  <c r="P25" i="26"/>
  <c r="P26" i="26" s="1"/>
  <c r="O25" i="26"/>
  <c r="O26" i="26" s="1"/>
  <c r="N25" i="26"/>
  <c r="N26" i="26" s="1"/>
  <c r="M25" i="26"/>
  <c r="M26" i="26" s="1"/>
  <c r="L25" i="26"/>
  <c r="L26" i="26" s="1"/>
  <c r="K25" i="26"/>
  <c r="K26" i="26" s="1"/>
  <c r="J25" i="26"/>
  <c r="J26" i="26" s="1"/>
  <c r="I25" i="26"/>
  <c r="I26" i="26" s="1"/>
  <c r="H25" i="26"/>
  <c r="H26" i="26" s="1"/>
  <c r="G25" i="26"/>
  <c r="G26" i="26" s="1"/>
  <c r="F25" i="26"/>
  <c r="F26" i="26" s="1"/>
  <c r="E25" i="26"/>
  <c r="E26" i="26" s="1"/>
  <c r="AI24" i="26"/>
  <c r="AH24" i="26"/>
  <c r="AH23" i="26"/>
  <c r="AI23" i="26" s="1"/>
  <c r="AI22" i="26"/>
  <c r="AH22" i="26"/>
  <c r="AH21" i="26"/>
  <c r="AI21" i="26" s="1"/>
  <c r="AI20" i="26"/>
  <c r="AH20" i="26"/>
  <c r="AH19" i="26"/>
  <c r="AI19" i="26" s="1"/>
  <c r="AI18" i="26"/>
  <c r="AH18" i="26"/>
  <c r="AH17" i="26"/>
  <c r="AI17" i="26" s="1"/>
  <c r="AI16" i="26"/>
  <c r="AH16" i="26"/>
  <c r="AH14" i="26"/>
  <c r="AH13" i="26"/>
  <c r="AH50" i="27"/>
  <c r="AI49" i="27"/>
  <c r="AI48" i="27"/>
  <c r="AI47" i="27"/>
  <c r="AI46" i="27"/>
  <c r="AI45" i="27"/>
  <c r="AI44" i="27"/>
  <c r="AI43" i="27"/>
  <c r="AI42" i="27"/>
  <c r="AI41" i="27"/>
  <c r="AI39" i="27"/>
  <c r="AI38" i="27"/>
  <c r="AI37" i="27"/>
  <c r="AI36" i="27"/>
  <c r="AI35" i="27"/>
  <c r="AI34" i="27"/>
  <c r="AI33" i="27"/>
  <c r="AI32" i="27"/>
  <c r="AI31" i="27"/>
  <c r="AG25" i="27"/>
  <c r="AG26" i="27" s="1"/>
  <c r="AF25" i="27"/>
  <c r="AF26" i="27" s="1"/>
  <c r="AE25" i="27"/>
  <c r="AE26" i="27" s="1"/>
  <c r="AD25" i="27"/>
  <c r="AD26" i="27" s="1"/>
  <c r="AC25" i="27"/>
  <c r="AC26" i="27" s="1"/>
  <c r="AB25" i="27"/>
  <c r="AB26" i="27" s="1"/>
  <c r="AA25" i="27"/>
  <c r="AA26" i="27" s="1"/>
  <c r="Z25" i="27"/>
  <c r="Z26" i="27" s="1"/>
  <c r="Y25" i="27"/>
  <c r="Y26" i="27" s="1"/>
  <c r="X25" i="27"/>
  <c r="X26" i="27" s="1"/>
  <c r="W25" i="27"/>
  <c r="W26" i="27" s="1"/>
  <c r="V25" i="27"/>
  <c r="V26" i="27" s="1"/>
  <c r="U25" i="27"/>
  <c r="U26" i="27" s="1"/>
  <c r="T25" i="27"/>
  <c r="T26" i="27" s="1"/>
  <c r="S25" i="27"/>
  <c r="S26" i="27" s="1"/>
  <c r="R25" i="27"/>
  <c r="R26" i="27" s="1"/>
  <c r="Q25" i="27"/>
  <c r="Q26" i="27" s="1"/>
  <c r="P25" i="27"/>
  <c r="P26" i="27" s="1"/>
  <c r="O25" i="27"/>
  <c r="O26" i="27" s="1"/>
  <c r="N25" i="27"/>
  <c r="N26" i="27" s="1"/>
  <c r="M25" i="27"/>
  <c r="M26" i="27" s="1"/>
  <c r="L25" i="27"/>
  <c r="L26" i="27" s="1"/>
  <c r="K25" i="27"/>
  <c r="K26" i="27" s="1"/>
  <c r="J25" i="27"/>
  <c r="J26" i="27" s="1"/>
  <c r="I25" i="27"/>
  <c r="I26" i="27" s="1"/>
  <c r="H25" i="27"/>
  <c r="H26" i="27" s="1"/>
  <c r="G25" i="27"/>
  <c r="G26" i="27" s="1"/>
  <c r="F25" i="27"/>
  <c r="F26" i="27" s="1"/>
  <c r="E25" i="27"/>
  <c r="E26" i="27" s="1"/>
  <c r="AI24" i="27"/>
  <c r="AH24" i="27"/>
  <c r="AH23" i="27"/>
  <c r="AI23" i="27" s="1"/>
  <c r="AI22" i="27"/>
  <c r="AH22" i="27"/>
  <c r="AH21" i="27"/>
  <c r="AI21" i="27" s="1"/>
  <c r="AI20" i="27"/>
  <c r="AH20" i="27"/>
  <c r="AH19" i="27"/>
  <c r="AI19" i="27" s="1"/>
  <c r="AI18" i="27"/>
  <c r="AH18" i="27"/>
  <c r="AH17" i="27"/>
  <c r="AI17" i="27" s="1"/>
  <c r="AI16" i="27"/>
  <c r="AH16" i="27"/>
  <c r="AH14" i="27"/>
  <c r="AH13" i="27"/>
  <c r="AH50" i="24"/>
  <c r="AI49" i="24"/>
  <c r="AI48" i="24"/>
  <c r="AI47" i="24"/>
  <c r="AI46" i="24"/>
  <c r="AI45" i="24"/>
  <c r="AI44" i="24"/>
  <c r="AI43" i="24"/>
  <c r="AI42" i="24"/>
  <c r="AI41" i="24"/>
  <c r="AI39" i="24"/>
  <c r="AI38" i="24"/>
  <c r="AI37" i="24"/>
  <c r="AI36" i="24"/>
  <c r="AI35" i="24"/>
  <c r="AI34" i="24"/>
  <c r="AI33" i="24"/>
  <c r="AI32" i="24"/>
  <c r="AI31" i="24"/>
  <c r="AG25" i="24"/>
  <c r="AG26" i="24" s="1"/>
  <c r="AF25" i="24"/>
  <c r="AF26" i="24" s="1"/>
  <c r="AE25" i="24"/>
  <c r="AE26" i="24" s="1"/>
  <c r="AD25" i="24"/>
  <c r="AD26" i="24" s="1"/>
  <c r="AC25" i="24"/>
  <c r="AC26" i="24" s="1"/>
  <c r="AB25" i="24"/>
  <c r="AB26" i="24" s="1"/>
  <c r="AA25" i="24"/>
  <c r="AA26" i="24" s="1"/>
  <c r="Z25" i="24"/>
  <c r="Z26" i="24" s="1"/>
  <c r="Y25" i="24"/>
  <c r="Y26" i="24" s="1"/>
  <c r="X25" i="24"/>
  <c r="X26" i="24" s="1"/>
  <c r="W25" i="24"/>
  <c r="W26" i="24" s="1"/>
  <c r="V25" i="24"/>
  <c r="V26" i="24" s="1"/>
  <c r="U25" i="24"/>
  <c r="U26" i="24" s="1"/>
  <c r="T25" i="24"/>
  <c r="T26" i="24" s="1"/>
  <c r="S25" i="24"/>
  <c r="S26" i="24" s="1"/>
  <c r="R25" i="24"/>
  <c r="R26" i="24" s="1"/>
  <c r="Q25" i="24"/>
  <c r="Q26" i="24" s="1"/>
  <c r="P25" i="24"/>
  <c r="P26" i="24" s="1"/>
  <c r="O25" i="24"/>
  <c r="O26" i="24" s="1"/>
  <c r="N25" i="24"/>
  <c r="N26" i="24" s="1"/>
  <c r="M25" i="24"/>
  <c r="M26" i="24" s="1"/>
  <c r="L25" i="24"/>
  <c r="L26" i="24" s="1"/>
  <c r="K25" i="24"/>
  <c r="K26" i="24" s="1"/>
  <c r="J25" i="24"/>
  <c r="J26" i="24" s="1"/>
  <c r="I25" i="24"/>
  <c r="I26" i="24" s="1"/>
  <c r="H25" i="24"/>
  <c r="H26" i="24" s="1"/>
  <c r="G25" i="24"/>
  <c r="G26" i="24" s="1"/>
  <c r="F25" i="24"/>
  <c r="F26" i="24" s="1"/>
  <c r="E25" i="24"/>
  <c r="E26" i="24" s="1"/>
  <c r="AI24" i="24"/>
  <c r="AH24" i="24"/>
  <c r="AH23" i="24"/>
  <c r="AI23" i="24" s="1"/>
  <c r="AI22" i="24"/>
  <c r="AH22" i="24"/>
  <c r="AH21" i="24"/>
  <c r="AI21" i="24" s="1"/>
  <c r="AI20" i="24"/>
  <c r="AH20" i="24"/>
  <c r="AH19" i="24"/>
  <c r="AI19" i="24" s="1"/>
  <c r="AI18" i="24"/>
  <c r="AH18" i="24"/>
  <c r="AH17" i="24"/>
  <c r="AI17" i="24" s="1"/>
  <c r="AI16" i="24"/>
  <c r="AH16" i="24"/>
  <c r="AH14" i="24"/>
  <c r="AH13" i="24"/>
  <c r="AH50" i="22"/>
  <c r="AI49" i="22"/>
  <c r="AI48" i="22"/>
  <c r="AI47" i="22"/>
  <c r="AI46" i="22"/>
  <c r="AI45" i="22"/>
  <c r="AI44" i="22"/>
  <c r="AI43" i="22"/>
  <c r="AI42" i="22"/>
  <c r="AI41" i="22"/>
  <c r="AI39" i="22"/>
  <c r="AI38" i="22"/>
  <c r="AI37" i="22"/>
  <c r="AI36" i="22"/>
  <c r="AI35" i="22"/>
  <c r="AI34" i="22"/>
  <c r="AI33" i="22"/>
  <c r="AI32" i="22"/>
  <c r="AI31" i="22"/>
  <c r="AG25" i="22"/>
  <c r="AG26" i="22" s="1"/>
  <c r="AF25" i="22"/>
  <c r="AF26" i="22" s="1"/>
  <c r="AE25" i="22"/>
  <c r="AE26" i="22" s="1"/>
  <c r="AD25" i="22"/>
  <c r="AD26" i="22" s="1"/>
  <c r="AC25" i="22"/>
  <c r="AC26" i="22" s="1"/>
  <c r="AB25" i="22"/>
  <c r="AB26" i="22" s="1"/>
  <c r="AA25" i="22"/>
  <c r="AA26" i="22" s="1"/>
  <c r="Z25" i="22"/>
  <c r="Z26" i="22" s="1"/>
  <c r="Y25" i="22"/>
  <c r="Y26" i="22" s="1"/>
  <c r="X25" i="22"/>
  <c r="X26" i="22" s="1"/>
  <c r="W25" i="22"/>
  <c r="W26" i="22" s="1"/>
  <c r="V25" i="22"/>
  <c r="V26" i="22" s="1"/>
  <c r="U25" i="22"/>
  <c r="U26" i="22" s="1"/>
  <c r="T25" i="22"/>
  <c r="T26" i="22" s="1"/>
  <c r="S25" i="22"/>
  <c r="S26" i="22" s="1"/>
  <c r="R25" i="22"/>
  <c r="R26" i="22" s="1"/>
  <c r="Q25" i="22"/>
  <c r="Q26" i="22" s="1"/>
  <c r="P25" i="22"/>
  <c r="P26" i="22" s="1"/>
  <c r="O25" i="22"/>
  <c r="O26" i="22" s="1"/>
  <c r="N25" i="22"/>
  <c r="N26" i="22" s="1"/>
  <c r="M25" i="22"/>
  <c r="M26" i="22" s="1"/>
  <c r="L25" i="22"/>
  <c r="L26" i="22" s="1"/>
  <c r="K25" i="22"/>
  <c r="K26" i="22" s="1"/>
  <c r="J25" i="22"/>
  <c r="J26" i="22" s="1"/>
  <c r="I25" i="22"/>
  <c r="I26" i="22" s="1"/>
  <c r="H25" i="22"/>
  <c r="H26" i="22" s="1"/>
  <c r="G25" i="22"/>
  <c r="G26" i="22" s="1"/>
  <c r="F25" i="22"/>
  <c r="F26" i="22" s="1"/>
  <c r="E25" i="22"/>
  <c r="E26" i="22" s="1"/>
  <c r="AI24" i="22"/>
  <c r="AH24" i="22"/>
  <c r="AH23" i="22"/>
  <c r="AI23" i="22" s="1"/>
  <c r="AI22" i="22"/>
  <c r="AH22" i="22"/>
  <c r="AH21" i="22"/>
  <c r="AI21" i="22" s="1"/>
  <c r="AI20" i="22"/>
  <c r="AH20" i="22"/>
  <c r="AH19" i="22"/>
  <c r="AI19" i="22" s="1"/>
  <c r="AI18" i="22"/>
  <c r="AH18" i="22"/>
  <c r="AI17" i="22"/>
  <c r="AH17" i="22"/>
  <c r="AI16" i="22"/>
  <c r="AH16" i="22"/>
  <c r="AH14" i="22"/>
  <c r="AH13" i="22"/>
  <c r="AH50" i="19"/>
  <c r="AI49" i="19"/>
  <c r="AI48" i="19"/>
  <c r="AI47" i="19"/>
  <c r="AI46" i="19"/>
  <c r="AI45" i="19"/>
  <c r="AI44" i="19"/>
  <c r="AI43" i="19"/>
  <c r="AI42" i="19"/>
  <c r="AI41" i="19"/>
  <c r="AI39" i="19"/>
  <c r="AI38" i="19"/>
  <c r="AI37" i="19"/>
  <c r="AI36" i="19"/>
  <c r="AI35" i="19"/>
  <c r="AI34" i="19"/>
  <c r="AI33" i="19"/>
  <c r="AI32" i="19"/>
  <c r="AI31" i="19"/>
  <c r="AG25" i="19"/>
  <c r="AG26" i="19" s="1"/>
  <c r="AF25" i="19"/>
  <c r="AF26" i="19" s="1"/>
  <c r="AE25" i="19"/>
  <c r="AE26" i="19" s="1"/>
  <c r="AD25" i="19"/>
  <c r="AD26" i="19" s="1"/>
  <c r="AC25" i="19"/>
  <c r="AC26" i="19" s="1"/>
  <c r="AB25" i="19"/>
  <c r="AB26" i="19" s="1"/>
  <c r="AA25" i="19"/>
  <c r="AA26" i="19" s="1"/>
  <c r="Z25" i="19"/>
  <c r="Z26" i="19" s="1"/>
  <c r="Y25" i="19"/>
  <c r="Y26" i="19" s="1"/>
  <c r="X25" i="19"/>
  <c r="X26" i="19" s="1"/>
  <c r="W25" i="19"/>
  <c r="W26" i="19" s="1"/>
  <c r="V25" i="19"/>
  <c r="V26" i="19" s="1"/>
  <c r="U25" i="19"/>
  <c r="U26" i="19" s="1"/>
  <c r="T25" i="19"/>
  <c r="T26" i="19" s="1"/>
  <c r="S25" i="19"/>
  <c r="S26" i="19" s="1"/>
  <c r="R25" i="19"/>
  <c r="R26" i="19" s="1"/>
  <c r="Q25" i="19"/>
  <c r="Q26" i="19" s="1"/>
  <c r="P25" i="19"/>
  <c r="P26" i="19" s="1"/>
  <c r="O25" i="19"/>
  <c r="O26" i="19" s="1"/>
  <c r="N25" i="19"/>
  <c r="N26" i="19" s="1"/>
  <c r="M25" i="19"/>
  <c r="M26" i="19" s="1"/>
  <c r="L25" i="19"/>
  <c r="L26" i="19" s="1"/>
  <c r="K25" i="19"/>
  <c r="K26" i="19" s="1"/>
  <c r="J25" i="19"/>
  <c r="J26" i="19" s="1"/>
  <c r="I25" i="19"/>
  <c r="I26" i="19" s="1"/>
  <c r="H25" i="19"/>
  <c r="H26" i="19" s="1"/>
  <c r="G25" i="19"/>
  <c r="G26" i="19" s="1"/>
  <c r="F25" i="19"/>
  <c r="F26" i="19" s="1"/>
  <c r="E25" i="19"/>
  <c r="E26" i="19" s="1"/>
  <c r="AI24" i="19"/>
  <c r="AH24" i="19"/>
  <c r="AH23" i="19"/>
  <c r="AI23" i="19" s="1"/>
  <c r="AI22" i="19"/>
  <c r="AH22" i="19"/>
  <c r="AH21" i="19"/>
  <c r="AI21" i="19" s="1"/>
  <c r="AI20" i="19"/>
  <c r="AH20" i="19"/>
  <c r="AI19" i="19"/>
  <c r="AH19" i="19"/>
  <c r="AI18" i="19"/>
  <c r="AH18" i="19"/>
  <c r="AH17" i="19"/>
  <c r="AI17" i="19" s="1"/>
  <c r="AI16" i="19"/>
  <c r="AH16" i="19"/>
  <c r="AH14" i="19"/>
  <c r="AH13" i="19"/>
  <c r="AH50" i="18"/>
  <c r="AI49" i="18"/>
  <c r="AI48" i="18"/>
  <c r="AI47" i="18"/>
  <c r="AI46" i="18"/>
  <c r="AI45" i="18"/>
  <c r="AI44" i="18"/>
  <c r="AI43" i="18"/>
  <c r="AI42" i="18"/>
  <c r="AI41" i="18"/>
  <c r="AI39" i="18"/>
  <c r="AI38" i="18"/>
  <c r="AI37" i="18"/>
  <c r="AI36" i="18"/>
  <c r="AI35" i="18"/>
  <c r="AI34" i="18"/>
  <c r="AI33" i="18"/>
  <c r="AI32" i="18"/>
  <c r="AI31" i="18"/>
  <c r="AG25" i="18"/>
  <c r="AG26" i="18" s="1"/>
  <c r="AF25" i="18"/>
  <c r="AF26" i="18" s="1"/>
  <c r="AE25" i="18"/>
  <c r="AE26" i="18" s="1"/>
  <c r="AD25" i="18"/>
  <c r="AD26" i="18" s="1"/>
  <c r="AC25" i="18"/>
  <c r="AC26" i="18" s="1"/>
  <c r="AB25" i="18"/>
  <c r="AB26" i="18" s="1"/>
  <c r="AA25" i="18"/>
  <c r="AA26" i="18" s="1"/>
  <c r="Z25" i="18"/>
  <c r="Z26" i="18" s="1"/>
  <c r="Y25" i="18"/>
  <c r="Y26" i="18" s="1"/>
  <c r="X25" i="18"/>
  <c r="X26" i="18" s="1"/>
  <c r="W25" i="18"/>
  <c r="W26" i="18" s="1"/>
  <c r="V25" i="18"/>
  <c r="V26" i="18" s="1"/>
  <c r="U25" i="18"/>
  <c r="U26" i="18" s="1"/>
  <c r="T25" i="18"/>
  <c r="T26" i="18" s="1"/>
  <c r="S25" i="18"/>
  <c r="S26" i="18" s="1"/>
  <c r="R25" i="18"/>
  <c r="R26" i="18" s="1"/>
  <c r="Q25" i="18"/>
  <c r="Q26" i="18" s="1"/>
  <c r="P25" i="18"/>
  <c r="P26" i="18" s="1"/>
  <c r="O25" i="18"/>
  <c r="O26" i="18" s="1"/>
  <c r="N25" i="18"/>
  <c r="N26" i="18" s="1"/>
  <c r="M25" i="18"/>
  <c r="M26" i="18" s="1"/>
  <c r="L25" i="18"/>
  <c r="L26" i="18" s="1"/>
  <c r="K25" i="18"/>
  <c r="K26" i="18" s="1"/>
  <c r="J25" i="18"/>
  <c r="J26" i="18" s="1"/>
  <c r="I25" i="18"/>
  <c r="I26" i="18" s="1"/>
  <c r="H25" i="18"/>
  <c r="H26" i="18" s="1"/>
  <c r="G25" i="18"/>
  <c r="G26" i="18" s="1"/>
  <c r="F25" i="18"/>
  <c r="F26" i="18" s="1"/>
  <c r="E25" i="18"/>
  <c r="E26" i="18" s="1"/>
  <c r="AI24" i="18"/>
  <c r="AH24" i="18"/>
  <c r="AH23" i="18"/>
  <c r="AI23" i="18" s="1"/>
  <c r="AI22" i="18"/>
  <c r="AH22" i="18"/>
  <c r="AH21" i="18"/>
  <c r="AI21" i="18" s="1"/>
  <c r="AI20" i="18"/>
  <c r="AH20" i="18"/>
  <c r="AH19" i="18"/>
  <c r="AI19" i="18" s="1"/>
  <c r="AI18" i="18"/>
  <c r="AH18" i="18"/>
  <c r="AI17" i="18"/>
  <c r="AH17" i="18"/>
  <c r="AI16" i="18"/>
  <c r="AH16" i="18"/>
  <c r="AH14" i="18"/>
  <c r="AH13" i="18"/>
  <c r="AH50" i="17"/>
  <c r="AI49" i="17"/>
  <c r="AI48" i="17"/>
  <c r="AI47" i="17"/>
  <c r="AI46" i="17"/>
  <c r="AI45" i="17"/>
  <c r="AI44" i="17"/>
  <c r="AI43" i="17"/>
  <c r="AI42" i="17"/>
  <c r="AI41" i="17"/>
  <c r="AI39" i="17"/>
  <c r="AI38" i="17"/>
  <c r="AI37" i="17"/>
  <c r="AI36" i="17"/>
  <c r="AI35" i="17"/>
  <c r="AI34" i="17"/>
  <c r="AI33" i="17"/>
  <c r="AI32" i="17"/>
  <c r="AI31" i="17"/>
  <c r="AH24" i="17"/>
  <c r="AH23" i="17"/>
  <c r="AH22" i="17"/>
  <c r="AH21" i="17"/>
  <c r="AH20" i="17"/>
  <c r="AI20" i="17" s="1"/>
  <c r="AH19" i="17"/>
  <c r="AH18" i="17"/>
  <c r="AH17" i="17"/>
  <c r="AH16" i="17"/>
  <c r="AH14" i="17"/>
  <c r="AH13" i="17"/>
  <c r="AI50" i="19" l="1"/>
  <c r="AI50" i="18"/>
  <c r="AI50" i="32"/>
  <c r="AI50" i="22"/>
  <c r="AI50" i="26"/>
  <c r="AI50" i="30"/>
  <c r="AI50" i="31"/>
  <c r="AI50" i="33"/>
  <c r="AI50" i="24"/>
  <c r="AI50" i="28"/>
  <c r="AI50" i="27"/>
  <c r="AI50" i="29"/>
  <c r="AI50" i="34"/>
  <c r="J25" i="10"/>
  <c r="J88" i="10"/>
  <c r="K88" i="10"/>
  <c r="L88" i="10"/>
  <c r="M88" i="10"/>
  <c r="J87" i="10"/>
  <c r="K87" i="10"/>
  <c r="L87" i="10"/>
  <c r="M87" i="10"/>
  <c r="AI50" i="17"/>
  <c r="AI15" i="34"/>
  <c r="AH15" i="34"/>
  <c r="AH25" i="34" s="1"/>
  <c r="AH26" i="34" s="1"/>
  <c r="AI15" i="33"/>
  <c r="AH15" i="33"/>
  <c r="AH25" i="33" s="1"/>
  <c r="AH26" i="33" s="1"/>
  <c r="AI15" i="32"/>
  <c r="AH15" i="32"/>
  <c r="AH25" i="32" s="1"/>
  <c r="AH26" i="32" s="1"/>
  <c r="AI15" i="31"/>
  <c r="AH15" i="31"/>
  <c r="AH25" i="31" s="1"/>
  <c r="AH26" i="31" s="1"/>
  <c r="AI15" i="30"/>
  <c r="AH15" i="30"/>
  <c r="AH25" i="30" s="1"/>
  <c r="AH26" i="30" s="1"/>
  <c r="AH15" i="29"/>
  <c r="AH25" i="29" s="1"/>
  <c r="AH26" i="29" s="1"/>
  <c r="AI15" i="29"/>
  <c r="AI15" i="28"/>
  <c r="AH15" i="28"/>
  <c r="AH25" i="28" s="1"/>
  <c r="AH26" i="28" s="1"/>
  <c r="AI15" i="26"/>
  <c r="AH15" i="26"/>
  <c r="AH25" i="26" s="1"/>
  <c r="AH26" i="26" s="1"/>
  <c r="AI15" i="27"/>
  <c r="AH15" i="27"/>
  <c r="AH25" i="27" s="1"/>
  <c r="AH26" i="27" s="1"/>
  <c r="AI15" i="24"/>
  <c r="AH15" i="24"/>
  <c r="AH25" i="24" s="1"/>
  <c r="AH26" i="24" s="1"/>
  <c r="AI15" i="22"/>
  <c r="AH15" i="22"/>
  <c r="AH25" i="22" s="1"/>
  <c r="AH26" i="22" s="1"/>
  <c r="AI15" i="19"/>
  <c r="AH15" i="19"/>
  <c r="AH25" i="19" s="1"/>
  <c r="AH26" i="19" s="1"/>
  <c r="AI15" i="18"/>
  <c r="AH15" i="18"/>
  <c r="AH25" i="18" s="1"/>
  <c r="AH26" i="18" s="1"/>
  <c r="AH15" i="17"/>
  <c r="AH25" i="17" s="1"/>
  <c r="AH26" i="17" s="1"/>
  <c r="M169" i="10"/>
  <c r="AI50" i="23" l="1"/>
  <c r="I121" i="10"/>
  <c r="H121" i="10"/>
  <c r="G121" i="10"/>
  <c r="F121" i="10"/>
  <c r="I120" i="10"/>
  <c r="H120" i="10"/>
  <c r="G120" i="10"/>
  <c r="F120" i="10"/>
  <c r="I119" i="10"/>
  <c r="H119" i="10"/>
  <c r="G119" i="10"/>
  <c r="F119" i="10"/>
  <c r="I118" i="10"/>
  <c r="H118" i="10"/>
  <c r="G118" i="10"/>
  <c r="F118" i="10"/>
  <c r="I117" i="10"/>
  <c r="H117" i="10"/>
  <c r="G117" i="10"/>
  <c r="F117" i="10"/>
  <c r="I116" i="10"/>
  <c r="H116" i="10"/>
  <c r="G116" i="10"/>
  <c r="F116" i="10"/>
  <c r="I115" i="10"/>
  <c r="H115" i="10"/>
  <c r="G115" i="10"/>
  <c r="F115" i="10"/>
  <c r="I114" i="10"/>
  <c r="H114" i="10"/>
  <c r="G114" i="10"/>
  <c r="F114" i="10"/>
  <c r="I113" i="10"/>
  <c r="H113" i="10"/>
  <c r="G113" i="10"/>
  <c r="F113" i="10"/>
  <c r="I112" i="10"/>
  <c r="H112" i="10"/>
  <c r="G112" i="10"/>
  <c r="F112" i="10"/>
  <c r="I111" i="10"/>
  <c r="H111" i="10"/>
  <c r="G111" i="10"/>
  <c r="F111" i="10"/>
  <c r="I110" i="10"/>
  <c r="H110" i="10"/>
  <c r="G110" i="10"/>
  <c r="F110" i="10"/>
  <c r="I109" i="10"/>
  <c r="H109" i="10"/>
  <c r="G109" i="10"/>
  <c r="F109" i="10"/>
  <c r="AI49" i="23"/>
  <c r="AI48" i="23"/>
  <c r="AI47" i="23"/>
  <c r="AI46" i="23"/>
  <c r="AI45" i="23"/>
  <c r="AI44" i="23"/>
  <c r="AI43" i="23"/>
  <c r="AI42" i="23"/>
  <c r="AI41" i="23"/>
  <c r="AI39" i="23"/>
  <c r="AI38" i="23"/>
  <c r="AI37" i="23"/>
  <c r="AI36" i="23"/>
  <c r="AI35" i="23"/>
  <c r="AI34" i="23"/>
  <c r="AI33" i="23"/>
  <c r="AI32" i="23"/>
  <c r="AI31" i="23"/>
  <c r="M182" i="10" l="1"/>
  <c r="M181" i="10"/>
  <c r="M180" i="10"/>
  <c r="M179" i="10"/>
  <c r="M178" i="10"/>
  <c r="M177" i="10"/>
  <c r="M176" i="10"/>
  <c r="M175" i="10"/>
  <c r="M174" i="10"/>
  <c r="M173" i="10"/>
  <c r="M171" i="10"/>
  <c r="M170" i="10"/>
  <c r="J162" i="10"/>
  <c r="F162" i="10"/>
  <c r="J161" i="10"/>
  <c r="F161" i="10"/>
  <c r="J160" i="10"/>
  <c r="F160" i="10"/>
  <c r="J159" i="10"/>
  <c r="F159" i="10"/>
  <c r="J158" i="10"/>
  <c r="F158" i="10"/>
  <c r="J157" i="10"/>
  <c r="F157" i="10"/>
  <c r="J156" i="10"/>
  <c r="F156" i="10"/>
  <c r="J155" i="10"/>
  <c r="F155" i="10"/>
  <c r="J154" i="10"/>
  <c r="F154" i="10"/>
  <c r="J153" i="10"/>
  <c r="F153" i="10"/>
  <c r="J152" i="10"/>
  <c r="F152" i="10"/>
  <c r="J151" i="10"/>
  <c r="F151" i="10"/>
  <c r="J150" i="10"/>
  <c r="F150" i="10"/>
  <c r="J149" i="10"/>
  <c r="F149" i="10"/>
  <c r="F148" i="10"/>
  <c r="M168" i="10"/>
  <c r="M172" i="10" l="1"/>
  <c r="M183" i="10" s="1"/>
  <c r="F168" i="10" l="1"/>
  <c r="L169" i="10"/>
  <c r="K162" i="10"/>
  <c r="G162" i="10"/>
  <c r="K161" i="10"/>
  <c r="G161" i="10"/>
  <c r="K160" i="10"/>
  <c r="G160" i="10"/>
  <c r="K159" i="10"/>
  <c r="G159" i="10"/>
  <c r="K158" i="10"/>
  <c r="G158" i="10"/>
  <c r="K157" i="10"/>
  <c r="G157" i="10"/>
  <c r="K156" i="10"/>
  <c r="G156" i="10"/>
  <c r="K155" i="10"/>
  <c r="G155" i="10"/>
  <c r="K154" i="10"/>
  <c r="G154" i="10"/>
  <c r="K153" i="10"/>
  <c r="G153" i="10"/>
  <c r="K152" i="10"/>
  <c r="G152" i="10"/>
  <c r="K151" i="10"/>
  <c r="G151" i="10"/>
  <c r="K150" i="10"/>
  <c r="G150" i="10"/>
  <c r="K149" i="10"/>
  <c r="G149" i="10"/>
  <c r="K148" i="10"/>
  <c r="G148" i="10"/>
  <c r="L182" i="10"/>
  <c r="K182" i="10"/>
  <c r="J182" i="10"/>
  <c r="I182" i="10"/>
  <c r="H182" i="10"/>
  <c r="G182" i="10"/>
  <c r="F182" i="10"/>
  <c r="L181" i="10"/>
  <c r="K181" i="10"/>
  <c r="J181" i="10"/>
  <c r="I181" i="10"/>
  <c r="H181" i="10"/>
  <c r="G181" i="10"/>
  <c r="F181" i="10"/>
  <c r="L180" i="10"/>
  <c r="K180" i="10"/>
  <c r="J180" i="10"/>
  <c r="I180" i="10"/>
  <c r="H180" i="10"/>
  <c r="G180" i="10"/>
  <c r="F180" i="10"/>
  <c r="L179" i="10"/>
  <c r="K179" i="10"/>
  <c r="J179" i="10"/>
  <c r="I179" i="10"/>
  <c r="H179" i="10"/>
  <c r="G179" i="10"/>
  <c r="F179" i="10"/>
  <c r="L178" i="10"/>
  <c r="K178" i="10"/>
  <c r="J178" i="10"/>
  <c r="I178" i="10"/>
  <c r="H178" i="10"/>
  <c r="G178" i="10"/>
  <c r="F178" i="10"/>
  <c r="L177" i="10"/>
  <c r="K177" i="10"/>
  <c r="J177" i="10"/>
  <c r="I177" i="10"/>
  <c r="H177" i="10"/>
  <c r="G177" i="10"/>
  <c r="F177" i="10"/>
  <c r="L176" i="10"/>
  <c r="K176" i="10"/>
  <c r="J176" i="10"/>
  <c r="I176" i="10"/>
  <c r="H176" i="10"/>
  <c r="G176" i="10"/>
  <c r="F176" i="10"/>
  <c r="L175" i="10"/>
  <c r="K175" i="10"/>
  <c r="J175" i="10"/>
  <c r="I175" i="10"/>
  <c r="H175" i="10"/>
  <c r="G175" i="10"/>
  <c r="F175" i="10"/>
  <c r="L174" i="10"/>
  <c r="K174" i="10"/>
  <c r="J174" i="10"/>
  <c r="I174" i="10"/>
  <c r="H174" i="10"/>
  <c r="G174" i="10"/>
  <c r="F174" i="10"/>
  <c r="L173" i="10"/>
  <c r="K173" i="10"/>
  <c r="J173" i="10"/>
  <c r="I173" i="10"/>
  <c r="H173" i="10"/>
  <c r="G173" i="10"/>
  <c r="F173" i="10"/>
  <c r="K172" i="10"/>
  <c r="J172" i="10"/>
  <c r="I172" i="10"/>
  <c r="H172" i="10"/>
  <c r="G172" i="10"/>
  <c r="F172" i="10"/>
  <c r="L171" i="10"/>
  <c r="K171" i="10"/>
  <c r="J171" i="10"/>
  <c r="I171" i="10"/>
  <c r="H171" i="10"/>
  <c r="G171" i="10"/>
  <c r="F171" i="10"/>
  <c r="L170" i="10"/>
  <c r="K170" i="10"/>
  <c r="J170" i="10"/>
  <c r="I170" i="10"/>
  <c r="H170" i="10"/>
  <c r="G170" i="10"/>
  <c r="F170" i="10"/>
  <c r="K169" i="10"/>
  <c r="J169" i="10"/>
  <c r="I169" i="10"/>
  <c r="H169" i="10"/>
  <c r="G169" i="10"/>
  <c r="F169" i="10"/>
  <c r="L162" i="10"/>
  <c r="H162" i="10"/>
  <c r="L161" i="10"/>
  <c r="H161" i="10"/>
  <c r="L160" i="10"/>
  <c r="H160" i="10"/>
  <c r="L159" i="10"/>
  <c r="H159" i="10"/>
  <c r="I159" i="10" s="1"/>
  <c r="L158" i="10"/>
  <c r="H158" i="10"/>
  <c r="L157" i="10"/>
  <c r="H157" i="10"/>
  <c r="L156" i="10"/>
  <c r="H156" i="10"/>
  <c r="L155" i="10"/>
  <c r="H155" i="10"/>
  <c r="L154" i="10"/>
  <c r="H154" i="10"/>
  <c r="L153" i="10"/>
  <c r="H153" i="10"/>
  <c r="L152" i="10"/>
  <c r="M152" i="10" s="1"/>
  <c r="H152" i="10"/>
  <c r="L151" i="10"/>
  <c r="H151" i="10"/>
  <c r="L150" i="10"/>
  <c r="H150" i="10"/>
  <c r="L149" i="10"/>
  <c r="H149" i="10"/>
  <c r="H148" i="10"/>
  <c r="L148" i="10"/>
  <c r="J168" i="10"/>
  <c r="L172" i="10"/>
  <c r="AH50" i="23"/>
  <c r="K168" i="10"/>
  <c r="I168" i="10"/>
  <c r="H168" i="10"/>
  <c r="G168" i="10"/>
  <c r="G26" i="23"/>
  <c r="AG26" i="23"/>
  <c r="AF26" i="23"/>
  <c r="AE26" i="23"/>
  <c r="AD26" i="23"/>
  <c r="AC26" i="23"/>
  <c r="Z26" i="23"/>
  <c r="Y26" i="23"/>
  <c r="X26" i="23"/>
  <c r="W26" i="23"/>
  <c r="V26" i="23"/>
  <c r="U26" i="23"/>
  <c r="T26" i="23"/>
  <c r="R26" i="23"/>
  <c r="Q26" i="23"/>
  <c r="P26" i="23"/>
  <c r="O26" i="23"/>
  <c r="N26" i="23"/>
  <c r="M26" i="23"/>
  <c r="L26" i="23"/>
  <c r="J26" i="23"/>
  <c r="I26" i="23"/>
  <c r="H26" i="23"/>
  <c r="AB26" i="23"/>
  <c r="AA26" i="23"/>
  <c r="S26" i="23"/>
  <c r="K26" i="23"/>
  <c r="I157" i="10" l="1"/>
  <c r="F183" i="10"/>
  <c r="I148" i="10"/>
  <c r="M160" i="10"/>
  <c r="I153" i="10"/>
  <c r="M161" i="10"/>
  <c r="I162" i="10"/>
  <c r="M148" i="10"/>
  <c r="M162" i="10"/>
  <c r="M159" i="10"/>
  <c r="M158" i="10"/>
  <c r="M157" i="10"/>
  <c r="M156" i="10"/>
  <c r="M155" i="10"/>
  <c r="M154" i="10"/>
  <c r="M153" i="10"/>
  <c r="I151" i="10"/>
  <c r="M151" i="10"/>
  <c r="M150" i="10"/>
  <c r="M149" i="10"/>
  <c r="I161" i="10"/>
  <c r="I158" i="10"/>
  <c r="I155" i="10"/>
  <c r="L163" i="10"/>
  <c r="I150" i="10"/>
  <c r="I154" i="10"/>
  <c r="I152" i="10"/>
  <c r="I160" i="10"/>
  <c r="I149" i="10"/>
  <c r="L168" i="10"/>
  <c r="I156" i="10"/>
  <c r="E26" i="23"/>
  <c r="F26" i="23"/>
  <c r="H183" i="10" l="1"/>
  <c r="F163" i="10"/>
  <c r="K183" i="10"/>
  <c r="I183" i="10"/>
  <c r="J183" i="10"/>
  <c r="M163" i="10"/>
  <c r="G163" i="10"/>
  <c r="H163" i="10"/>
  <c r="K163" i="10"/>
  <c r="I163" i="10"/>
  <c r="J163" i="10"/>
  <c r="G183" i="10"/>
  <c r="L183" i="10"/>
  <c r="M141" i="10"/>
  <c r="L141" i="10"/>
  <c r="K141" i="10"/>
  <c r="J141" i="10"/>
  <c r="I141" i="10"/>
  <c r="H141" i="10"/>
  <c r="G141" i="10"/>
  <c r="F141" i="10"/>
  <c r="M140" i="10"/>
  <c r="L140" i="10"/>
  <c r="K140" i="10"/>
  <c r="J140" i="10"/>
  <c r="I140" i="10"/>
  <c r="H140" i="10"/>
  <c r="G140" i="10"/>
  <c r="F140" i="10"/>
  <c r="M139" i="10"/>
  <c r="L139" i="10"/>
  <c r="K139" i="10"/>
  <c r="J139" i="10"/>
  <c r="I139" i="10"/>
  <c r="H139" i="10"/>
  <c r="G139" i="10"/>
  <c r="F139" i="10"/>
  <c r="M138" i="10"/>
  <c r="L138" i="10"/>
  <c r="K138" i="10"/>
  <c r="J138" i="10"/>
  <c r="I138" i="10"/>
  <c r="H138" i="10"/>
  <c r="G138" i="10"/>
  <c r="F138" i="10"/>
  <c r="M137" i="10"/>
  <c r="L137" i="10"/>
  <c r="K137" i="10"/>
  <c r="J137" i="10"/>
  <c r="I137" i="10"/>
  <c r="H137" i="10"/>
  <c r="G137" i="10"/>
  <c r="F137" i="10"/>
  <c r="M136" i="10"/>
  <c r="L136" i="10"/>
  <c r="K136" i="10"/>
  <c r="J136" i="10"/>
  <c r="I136" i="10"/>
  <c r="H136" i="10"/>
  <c r="G136" i="10"/>
  <c r="F136" i="10"/>
  <c r="M135" i="10"/>
  <c r="L135" i="10"/>
  <c r="K135" i="10"/>
  <c r="J135" i="10"/>
  <c r="I135" i="10"/>
  <c r="H135" i="10"/>
  <c r="G135" i="10"/>
  <c r="F135" i="10"/>
  <c r="M134" i="10"/>
  <c r="L134" i="10"/>
  <c r="K134" i="10"/>
  <c r="J134" i="10"/>
  <c r="I134" i="10"/>
  <c r="H134" i="10"/>
  <c r="G134" i="10"/>
  <c r="F134" i="10"/>
  <c r="M133" i="10"/>
  <c r="L133" i="10"/>
  <c r="K133" i="10"/>
  <c r="J133" i="10"/>
  <c r="I133" i="10"/>
  <c r="H133" i="10"/>
  <c r="G133" i="10"/>
  <c r="F133" i="10"/>
  <c r="M132" i="10"/>
  <c r="L132" i="10"/>
  <c r="K132" i="10"/>
  <c r="J132" i="10"/>
  <c r="I132" i="10"/>
  <c r="H132" i="10"/>
  <c r="G132" i="10"/>
  <c r="F132" i="10"/>
  <c r="G55" i="11"/>
  <c r="G54" i="11"/>
  <c r="G53" i="11"/>
  <c r="G52" i="11"/>
  <c r="G51" i="11"/>
  <c r="G50" i="11"/>
  <c r="G49" i="11"/>
  <c r="G48" i="11"/>
  <c r="G47" i="11"/>
  <c r="G46" i="11"/>
  <c r="M121" i="10"/>
  <c r="L121" i="10"/>
  <c r="K121" i="10"/>
  <c r="J121" i="10"/>
  <c r="M120" i="10"/>
  <c r="L120" i="10"/>
  <c r="K120" i="10"/>
  <c r="J120" i="10"/>
  <c r="M119" i="10"/>
  <c r="L119" i="10"/>
  <c r="K119" i="10"/>
  <c r="J119" i="10"/>
  <c r="M118" i="10"/>
  <c r="L118" i="10"/>
  <c r="K118" i="10"/>
  <c r="J118" i="10"/>
  <c r="M117" i="10"/>
  <c r="L117" i="10"/>
  <c r="K117" i="10"/>
  <c r="J117" i="10"/>
  <c r="M116" i="10"/>
  <c r="L116" i="10"/>
  <c r="K116" i="10"/>
  <c r="J116" i="10"/>
  <c r="M115" i="10"/>
  <c r="L115" i="10"/>
  <c r="K115" i="10"/>
  <c r="J115" i="10"/>
  <c r="M114" i="10"/>
  <c r="L114" i="10"/>
  <c r="K114" i="10"/>
  <c r="J114" i="10"/>
  <c r="M113" i="10"/>
  <c r="L113" i="10"/>
  <c r="K113" i="10"/>
  <c r="J113" i="10"/>
  <c r="M112" i="10"/>
  <c r="L112" i="10"/>
  <c r="K112" i="10"/>
  <c r="J112" i="10"/>
  <c r="I92" i="10"/>
  <c r="H92" i="10"/>
  <c r="G92" i="10"/>
  <c r="F92" i="10"/>
  <c r="I93" i="10"/>
  <c r="H93" i="10"/>
  <c r="G93" i="10"/>
  <c r="F93" i="10"/>
  <c r="I94" i="10"/>
  <c r="H94" i="10"/>
  <c r="G94" i="10"/>
  <c r="F94" i="10"/>
  <c r="I95" i="10"/>
  <c r="H95" i="10"/>
  <c r="G95" i="10"/>
  <c r="F95" i="10"/>
  <c r="I96" i="10"/>
  <c r="H96" i="10"/>
  <c r="G96" i="10"/>
  <c r="F96" i="10"/>
  <c r="I97" i="10"/>
  <c r="H97" i="10"/>
  <c r="G97" i="10"/>
  <c r="F97" i="10"/>
  <c r="I98" i="10"/>
  <c r="H98" i="10"/>
  <c r="G98" i="10"/>
  <c r="F98" i="10"/>
  <c r="I99" i="10"/>
  <c r="H99" i="10"/>
  <c r="G99" i="10"/>
  <c r="F99" i="10"/>
  <c r="I100" i="10"/>
  <c r="H100" i="10"/>
  <c r="G100" i="10"/>
  <c r="F100" i="10"/>
  <c r="I101" i="10"/>
  <c r="H101" i="10"/>
  <c r="G101" i="10"/>
  <c r="F101" i="10"/>
  <c r="M80" i="10"/>
  <c r="L80" i="10"/>
  <c r="K80" i="10"/>
  <c r="J80" i="10"/>
  <c r="I80" i="10"/>
  <c r="H80" i="10"/>
  <c r="G80" i="10"/>
  <c r="F80" i="10"/>
  <c r="M79" i="10"/>
  <c r="L79" i="10"/>
  <c r="K79" i="10"/>
  <c r="J79" i="10"/>
  <c r="I79" i="10"/>
  <c r="H79" i="10"/>
  <c r="G79" i="10"/>
  <c r="F79" i="10"/>
  <c r="M78" i="10"/>
  <c r="L78" i="10"/>
  <c r="K78" i="10"/>
  <c r="J78" i="10"/>
  <c r="I78" i="10"/>
  <c r="H78" i="10"/>
  <c r="G78" i="10"/>
  <c r="F78" i="10"/>
  <c r="M77" i="10"/>
  <c r="L77" i="10"/>
  <c r="K77" i="10"/>
  <c r="J77" i="10"/>
  <c r="I77" i="10"/>
  <c r="H77" i="10"/>
  <c r="G77" i="10"/>
  <c r="F77" i="10"/>
  <c r="M76" i="10"/>
  <c r="L76" i="10"/>
  <c r="K76" i="10"/>
  <c r="J76" i="10"/>
  <c r="I76" i="10"/>
  <c r="H76" i="10"/>
  <c r="G76" i="10"/>
  <c r="F76" i="10"/>
  <c r="M75" i="10"/>
  <c r="L75" i="10"/>
  <c r="K75" i="10"/>
  <c r="J75" i="10"/>
  <c r="I75" i="10"/>
  <c r="H75" i="10"/>
  <c r="G75" i="10"/>
  <c r="F75" i="10"/>
  <c r="M74" i="10"/>
  <c r="L74" i="10"/>
  <c r="K74" i="10"/>
  <c r="J74" i="10"/>
  <c r="I74" i="10"/>
  <c r="H74" i="10"/>
  <c r="G74" i="10"/>
  <c r="F74" i="10"/>
  <c r="M73" i="10"/>
  <c r="L73" i="10"/>
  <c r="K73" i="10"/>
  <c r="J73" i="10"/>
  <c r="I73" i="10"/>
  <c r="H73" i="10"/>
  <c r="G73" i="10"/>
  <c r="F73" i="10"/>
  <c r="M72" i="10"/>
  <c r="L72" i="10"/>
  <c r="K72" i="10"/>
  <c r="J72" i="10"/>
  <c r="I72" i="10"/>
  <c r="H72" i="10"/>
  <c r="G72" i="10"/>
  <c r="F72" i="10"/>
  <c r="M71" i="10"/>
  <c r="L71" i="10"/>
  <c r="K71" i="10"/>
  <c r="J71" i="10"/>
  <c r="I71" i="10"/>
  <c r="H71" i="10"/>
  <c r="G71" i="10"/>
  <c r="F71" i="10"/>
  <c r="M60" i="10"/>
  <c r="L60" i="10"/>
  <c r="K60" i="10"/>
  <c r="J60" i="10"/>
  <c r="I60" i="10"/>
  <c r="H60" i="10"/>
  <c r="G60" i="10"/>
  <c r="F60" i="10"/>
  <c r="M59" i="10"/>
  <c r="L59" i="10"/>
  <c r="K59" i="10"/>
  <c r="J59" i="10"/>
  <c r="I59" i="10"/>
  <c r="H59" i="10"/>
  <c r="G59" i="10"/>
  <c r="F59" i="10"/>
  <c r="M58" i="10"/>
  <c r="L58" i="10"/>
  <c r="K58" i="10"/>
  <c r="J58" i="10"/>
  <c r="I58" i="10"/>
  <c r="H58" i="10"/>
  <c r="G58" i="10"/>
  <c r="F58" i="10"/>
  <c r="M57" i="10"/>
  <c r="L57" i="10"/>
  <c r="K57" i="10"/>
  <c r="J57" i="10"/>
  <c r="I57" i="10"/>
  <c r="H57" i="10"/>
  <c r="G57" i="10"/>
  <c r="F57" i="10"/>
  <c r="M56" i="10"/>
  <c r="L56" i="10"/>
  <c r="K56" i="10"/>
  <c r="J56" i="10"/>
  <c r="I56" i="10"/>
  <c r="H56" i="10"/>
  <c r="G56" i="10"/>
  <c r="F56" i="10"/>
  <c r="M55" i="10"/>
  <c r="L55" i="10"/>
  <c r="K55" i="10"/>
  <c r="J55" i="10"/>
  <c r="I55" i="10"/>
  <c r="H55" i="10"/>
  <c r="G55" i="10"/>
  <c r="F55" i="10"/>
  <c r="M54" i="10"/>
  <c r="L54" i="10"/>
  <c r="K54" i="10"/>
  <c r="J54" i="10"/>
  <c r="I54" i="10"/>
  <c r="H54" i="10"/>
  <c r="G54" i="10"/>
  <c r="F54" i="10"/>
  <c r="M53" i="10"/>
  <c r="L53" i="10"/>
  <c r="K53" i="10"/>
  <c r="J53" i="10"/>
  <c r="I53" i="10"/>
  <c r="H53" i="10"/>
  <c r="G53" i="10"/>
  <c r="F53" i="10"/>
  <c r="M52" i="10"/>
  <c r="L52" i="10"/>
  <c r="K52" i="10"/>
  <c r="J52" i="10"/>
  <c r="I52" i="10"/>
  <c r="H52" i="10"/>
  <c r="G52" i="10"/>
  <c r="F52" i="10"/>
  <c r="M51" i="10"/>
  <c r="L51" i="10"/>
  <c r="K51" i="10"/>
  <c r="J51" i="10"/>
  <c r="I51" i="10"/>
  <c r="H51" i="10"/>
  <c r="G51" i="10"/>
  <c r="F51" i="10"/>
  <c r="G32" i="10"/>
  <c r="G29" i="10"/>
  <c r="G38" i="10"/>
  <c r="G37" i="10"/>
  <c r="G36" i="10"/>
  <c r="G35" i="10"/>
  <c r="G34" i="10"/>
  <c r="G33" i="10"/>
  <c r="G31" i="10"/>
  <c r="G30" i="10"/>
  <c r="M131" i="10" l="1"/>
  <c r="L131" i="10"/>
  <c r="K131" i="10"/>
  <c r="J131" i="10"/>
  <c r="M130" i="10"/>
  <c r="L130" i="10"/>
  <c r="K130" i="10"/>
  <c r="J130" i="10"/>
  <c r="M129" i="10"/>
  <c r="L129" i="10"/>
  <c r="K129" i="10"/>
  <c r="J129" i="10"/>
  <c r="M128" i="10"/>
  <c r="L128" i="10"/>
  <c r="K128" i="10"/>
  <c r="J128" i="10"/>
  <c r="I131" i="10"/>
  <c r="H131" i="10"/>
  <c r="G131" i="10"/>
  <c r="F131" i="10"/>
  <c r="I130" i="10"/>
  <c r="H130" i="10"/>
  <c r="G130" i="10"/>
  <c r="F130" i="10"/>
  <c r="I129" i="10"/>
  <c r="H129" i="10"/>
  <c r="G129" i="10"/>
  <c r="F129" i="10"/>
  <c r="I128" i="10"/>
  <c r="H128" i="10"/>
  <c r="G128" i="10"/>
  <c r="F128" i="10"/>
  <c r="I127" i="10"/>
  <c r="H127" i="10"/>
  <c r="G127" i="10"/>
  <c r="F127" i="10"/>
  <c r="AI24" i="17" l="1"/>
  <c r="K97" i="10"/>
  <c r="J97" i="10"/>
  <c r="L97" i="10"/>
  <c r="M97" i="10"/>
  <c r="M96" i="10"/>
  <c r="L96" i="10"/>
  <c r="K96" i="10"/>
  <c r="J96" i="10"/>
  <c r="K95" i="10"/>
  <c r="J95" i="10"/>
  <c r="M95" i="10"/>
  <c r="L95" i="10"/>
  <c r="M94" i="10"/>
  <c r="L94" i="10"/>
  <c r="K94" i="10"/>
  <c r="J94" i="10"/>
  <c r="K93" i="10"/>
  <c r="L93" i="10"/>
  <c r="J93" i="10"/>
  <c r="M93" i="10"/>
  <c r="M92" i="10"/>
  <c r="L92" i="10"/>
  <c r="K92" i="10"/>
  <c r="J92" i="10"/>
  <c r="K98" i="10"/>
  <c r="J98" i="10"/>
  <c r="M98" i="10"/>
  <c r="L98" i="10"/>
  <c r="K99" i="10"/>
  <c r="L99" i="10"/>
  <c r="J99" i="10"/>
  <c r="M99" i="10"/>
  <c r="M100" i="10"/>
  <c r="L100" i="10"/>
  <c r="K100" i="10"/>
  <c r="J100" i="10"/>
  <c r="M101" i="10"/>
  <c r="L101" i="10"/>
  <c r="K101" i="10"/>
  <c r="J101" i="10"/>
  <c r="AH24" i="23"/>
  <c r="AI24" i="23" s="1"/>
  <c r="AH23" i="23"/>
  <c r="G41" i="11"/>
  <c r="L35" i="10" l="1"/>
  <c r="J34" i="10"/>
  <c r="L34" i="10"/>
  <c r="M34" i="10"/>
  <c r="K34" i="10"/>
  <c r="L33" i="10"/>
  <c r="J33" i="10"/>
  <c r="M33" i="10"/>
  <c r="K33" i="10"/>
  <c r="M30" i="10"/>
  <c r="L30" i="10"/>
  <c r="J30" i="10"/>
  <c r="K30" i="10"/>
  <c r="J29" i="10"/>
  <c r="M31" i="10"/>
  <c r="L31" i="10"/>
  <c r="K31" i="10"/>
  <c r="J31" i="10"/>
  <c r="M29" i="10"/>
  <c r="M35" i="10"/>
  <c r="J35" i="10"/>
  <c r="K35" i="10"/>
  <c r="M36" i="10"/>
  <c r="L36" i="10"/>
  <c r="K36" i="10"/>
  <c r="J36" i="10"/>
  <c r="L37" i="10"/>
  <c r="M37" i="10"/>
  <c r="K37" i="10"/>
  <c r="J37" i="10"/>
  <c r="M38" i="10"/>
  <c r="L38" i="10"/>
  <c r="J38" i="10"/>
  <c r="K38" i="10"/>
  <c r="L29" i="10"/>
  <c r="K29" i="10"/>
  <c r="J32" i="10"/>
  <c r="K32" i="10"/>
  <c r="L32" i="10"/>
  <c r="M32" i="10"/>
  <c r="F107" i="10" l="1"/>
  <c r="H89" i="10"/>
  <c r="L66" i="10"/>
  <c r="F46" i="10"/>
  <c r="G45" i="11" l="1"/>
  <c r="G44" i="11"/>
  <c r="G42" i="11"/>
  <c r="G43" i="11"/>
  <c r="H24" i="11" l="1"/>
  <c r="M111" i="10"/>
  <c r="L111" i="10"/>
  <c r="K111" i="10"/>
  <c r="J111" i="10"/>
  <c r="I91" i="10"/>
  <c r="H91" i="10"/>
  <c r="G91" i="10"/>
  <c r="F91" i="10"/>
  <c r="M70" i="10"/>
  <c r="L70" i="10"/>
  <c r="K70" i="10"/>
  <c r="J70" i="10"/>
  <c r="I70" i="10"/>
  <c r="H70" i="10"/>
  <c r="G70" i="10"/>
  <c r="F70" i="10"/>
  <c r="M50" i="10"/>
  <c r="L50" i="10"/>
  <c r="K50" i="10"/>
  <c r="J50" i="10"/>
  <c r="I50" i="10"/>
  <c r="H50" i="10"/>
  <c r="G50" i="10"/>
  <c r="F50" i="10"/>
  <c r="AH13" i="23"/>
  <c r="AH14" i="23"/>
  <c r="AH16" i="23"/>
  <c r="AH17" i="23"/>
  <c r="AH18" i="23"/>
  <c r="AH19" i="23"/>
  <c r="AH20" i="23"/>
  <c r="AH21" i="23"/>
  <c r="AH22" i="23"/>
  <c r="I46" i="10"/>
  <c r="G28" i="10"/>
  <c r="M127" i="10"/>
  <c r="L127" i="10"/>
  <c r="K127" i="10"/>
  <c r="J127" i="10"/>
  <c r="M110" i="10"/>
  <c r="L110" i="10"/>
  <c r="K110" i="10"/>
  <c r="J110" i="10"/>
  <c r="M109" i="10"/>
  <c r="L109" i="10"/>
  <c r="K109" i="10"/>
  <c r="J109" i="10"/>
  <c r="M108" i="10"/>
  <c r="L108" i="10"/>
  <c r="K108" i="10"/>
  <c r="J108" i="10"/>
  <c r="I108" i="10"/>
  <c r="H108" i="10"/>
  <c r="G108" i="10"/>
  <c r="F108" i="10"/>
  <c r="M107" i="10"/>
  <c r="L107" i="10"/>
  <c r="K107" i="10"/>
  <c r="J107" i="10"/>
  <c r="I107" i="10"/>
  <c r="AI22" i="17" s="1"/>
  <c r="H107" i="10"/>
  <c r="G107" i="10"/>
  <c r="I90" i="10"/>
  <c r="H90" i="10"/>
  <c r="G90" i="10"/>
  <c r="F90" i="10"/>
  <c r="I89" i="10"/>
  <c r="G89" i="10"/>
  <c r="F89" i="10"/>
  <c r="M69" i="10"/>
  <c r="L69" i="10"/>
  <c r="K69" i="10"/>
  <c r="J69" i="10"/>
  <c r="I69" i="10"/>
  <c r="H69" i="10"/>
  <c r="G69" i="10"/>
  <c r="F69" i="10"/>
  <c r="M68" i="10"/>
  <c r="L68" i="10"/>
  <c r="K68" i="10"/>
  <c r="J68" i="10"/>
  <c r="I68" i="10"/>
  <c r="H68" i="10"/>
  <c r="G68" i="10"/>
  <c r="F68" i="10"/>
  <c r="M67" i="10"/>
  <c r="L67" i="10"/>
  <c r="K67" i="10"/>
  <c r="J67" i="10"/>
  <c r="I67" i="10"/>
  <c r="H67" i="10"/>
  <c r="G67" i="10"/>
  <c r="F67" i="10"/>
  <c r="M66" i="10"/>
  <c r="K66" i="10"/>
  <c r="J66" i="10"/>
  <c r="I66" i="10"/>
  <c r="AI18" i="17" s="1"/>
  <c r="H66" i="10"/>
  <c r="G66" i="10"/>
  <c r="F66" i="10"/>
  <c r="M49" i="10"/>
  <c r="L49" i="10"/>
  <c r="K49" i="10"/>
  <c r="J49" i="10"/>
  <c r="I49" i="10"/>
  <c r="H49" i="10"/>
  <c r="G49" i="10"/>
  <c r="F49" i="10"/>
  <c r="M48" i="10"/>
  <c r="L48" i="10"/>
  <c r="K48" i="10"/>
  <c r="J48" i="10"/>
  <c r="I48" i="10"/>
  <c r="H48" i="10"/>
  <c r="G48" i="10"/>
  <c r="F48" i="10"/>
  <c r="M47" i="10"/>
  <c r="L47" i="10"/>
  <c r="K47" i="10"/>
  <c r="J47" i="10"/>
  <c r="I47" i="10"/>
  <c r="H47" i="10"/>
  <c r="G47" i="10"/>
  <c r="F47" i="10"/>
  <c r="M46" i="10"/>
  <c r="L46" i="10"/>
  <c r="K46" i="10"/>
  <c r="J46" i="10"/>
  <c r="H46" i="10"/>
  <c r="G46" i="10"/>
  <c r="G27" i="10"/>
  <c r="G26" i="10"/>
  <c r="G25" i="10"/>
  <c r="G24" i="10"/>
  <c r="AI17" i="17" l="1"/>
  <c r="AI23" i="17"/>
  <c r="AI21" i="17"/>
  <c r="AI19" i="17"/>
  <c r="AI16" i="17"/>
  <c r="AI22" i="23"/>
  <c r="AI17" i="23"/>
  <c r="F61" i="10"/>
  <c r="AI23" i="23"/>
  <c r="M26" i="10"/>
  <c r="K26" i="10"/>
  <c r="J26" i="10"/>
  <c r="L26" i="10"/>
  <c r="L91" i="10"/>
  <c r="M91" i="10"/>
  <c r="J91" i="10"/>
  <c r="K91" i="10"/>
  <c r="L24" i="10"/>
  <c r="AI18" i="23"/>
  <c r="AI20" i="23"/>
  <c r="AI19" i="23"/>
  <c r="AI16" i="23"/>
  <c r="AI21" i="23"/>
  <c r="J90" i="10"/>
  <c r="K90" i="10"/>
  <c r="M90" i="10"/>
  <c r="L90" i="10"/>
  <c r="L89" i="10"/>
  <c r="M89" i="10"/>
  <c r="J89" i="10"/>
  <c r="K89" i="10"/>
  <c r="AH15" i="23"/>
  <c r="AH25" i="23" s="1"/>
  <c r="AH26" i="23" s="1"/>
  <c r="AI15" i="23" l="1"/>
  <c r="AI15" i="17"/>
  <c r="J28" i="10"/>
  <c r="M28" i="10"/>
  <c r="K28" i="10"/>
  <c r="L28" i="10"/>
  <c r="M27" i="10"/>
  <c r="L27" i="10"/>
  <c r="K27" i="10"/>
  <c r="J27" i="10"/>
  <c r="J24" i="10"/>
  <c r="J102" i="10"/>
  <c r="L25" i="10"/>
  <c r="M25" i="10"/>
  <c r="K25" i="10"/>
  <c r="K24" i="10"/>
  <c r="M24" i="10"/>
  <c r="L102" i="10"/>
  <c r="K102" i="10"/>
  <c r="M102" i="10"/>
  <c r="F29" i="10"/>
  <c r="H29" i="10" s="1"/>
  <c r="F31" i="10"/>
  <c r="H31" i="10" s="1"/>
  <c r="F33" i="10"/>
  <c r="H33" i="10" s="1"/>
  <c r="F35" i="10"/>
  <c r="H35" i="10" s="1"/>
  <c r="F37" i="10"/>
  <c r="F30" i="10"/>
  <c r="H30" i="10" s="1"/>
  <c r="F32" i="10"/>
  <c r="H32" i="10" s="1"/>
  <c r="F34" i="10"/>
  <c r="H34" i="10" s="1"/>
  <c r="F36" i="10"/>
  <c r="F38" i="10"/>
  <c r="H38" i="10" l="1"/>
  <c r="H55" i="11" s="1"/>
  <c r="H37" i="10"/>
  <c r="H54" i="11" s="1"/>
  <c r="H36" i="10"/>
  <c r="H53" i="11" s="1"/>
  <c r="M39" i="10"/>
  <c r="K39" i="10"/>
  <c r="J39" i="10"/>
  <c r="F24" i="10"/>
  <c r="H24" i="10" s="1"/>
  <c r="H41" i="11" s="1"/>
  <c r="L39" i="10"/>
  <c r="F53" i="11"/>
  <c r="F51" i="11"/>
  <c r="F28" i="10"/>
  <c r="H28" i="10" s="1"/>
  <c r="F27" i="10"/>
  <c r="H27" i="10" s="1"/>
  <c r="H50" i="11"/>
  <c r="H49" i="11"/>
  <c r="F55" i="11"/>
  <c r="F54" i="11"/>
  <c r="F52" i="11"/>
  <c r="F50" i="11"/>
  <c r="F49" i="11"/>
  <c r="F47" i="11"/>
  <c r="F46" i="11"/>
  <c r="F48" i="11"/>
  <c r="F102" i="10"/>
  <c r="H46" i="11"/>
  <c r="H48" i="11"/>
  <c r="H47" i="11"/>
  <c r="H52" i="11"/>
  <c r="H51" i="11"/>
  <c r="F41" i="11" l="1"/>
  <c r="H45" i="11"/>
  <c r="F45" i="11"/>
  <c r="G102" i="10"/>
  <c r="H102" i="10"/>
  <c r="I102" i="10"/>
  <c r="K81" i="10"/>
  <c r="M81" i="10"/>
  <c r="F26" i="10"/>
  <c r="H26" i="10" s="1"/>
  <c r="J81" i="10"/>
  <c r="L81" i="10"/>
  <c r="G61" i="10"/>
  <c r="H61" i="10"/>
  <c r="I61" i="10"/>
  <c r="I122" i="10" l="1"/>
  <c r="G122" i="10"/>
  <c r="F122" i="10"/>
  <c r="H44" i="11"/>
  <c r="F44" i="11"/>
  <c r="H43" i="11"/>
  <c r="F43" i="11"/>
  <c r="G56" i="11"/>
  <c r="K122" i="10"/>
  <c r="I81" i="10"/>
  <c r="H81" i="10"/>
  <c r="G81" i="10"/>
  <c r="F81" i="10"/>
  <c r="M61" i="10"/>
  <c r="I142" i="10" l="1"/>
  <c r="G142" i="10"/>
  <c r="H142" i="10"/>
  <c r="F142" i="10"/>
  <c r="K142" i="10"/>
  <c r="J142" i="10"/>
  <c r="M142" i="10"/>
  <c r="L142" i="10"/>
  <c r="F25" i="10"/>
  <c r="H25" i="10" s="1"/>
  <c r="J61" i="10"/>
  <c r="M122" i="10"/>
  <c r="H122" i="10"/>
  <c r="L61" i="10"/>
  <c r="J122" i="10"/>
  <c r="K61" i="10"/>
  <c r="L122" i="10"/>
  <c r="F39" i="10" l="1"/>
  <c r="E27" i="11" s="1"/>
  <c r="F42" i="11"/>
  <c r="H42" i="11" l="1"/>
  <c r="F56" i="11"/>
  <c r="E31" i="11"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<sst xmlns="http://schemas.openxmlformats.org/spreadsheetml/2006/main" count="912" uniqueCount="152">
  <si>
    <t>Velferdsstatus</t>
  </si>
  <si>
    <t>SUM</t>
  </si>
  <si>
    <t>#</t>
  </si>
  <si>
    <t>Ascites (0-1)</t>
  </si>
  <si>
    <t>Vurdering</t>
  </si>
  <si>
    <t>Tiltak</t>
  </si>
  <si>
    <t>Relativ sum (0-100)</t>
  </si>
  <si>
    <t>Oppsummering av velferdsmodellen som er benyttet</t>
  </si>
  <si>
    <t xml:space="preserve">Modellen og velferdsscoringene er detaljert beskrevet i håndboken </t>
  </si>
  <si>
    <t/>
  </si>
  <si>
    <t>Date:</t>
  </si>
  <si>
    <t>Facility:</t>
  </si>
  <si>
    <t>Average weight (g)</t>
  </si>
  <si>
    <t>Number of cages with lumpfish</t>
  </si>
  <si>
    <t>Total number of lumpfish at site</t>
  </si>
  <si>
    <t>Welfare status</t>
  </si>
  <si>
    <t>Recomendation</t>
  </si>
  <si>
    <t>Based on the registered welfare assessments, the general recommendation for the location is:</t>
  </si>
  <si>
    <t>OVERALL DISTRIBUTION</t>
  </si>
  <si>
    <t>Cage nr.</t>
  </si>
  <si>
    <t>Numberl (#) fish</t>
  </si>
  <si>
    <t>Mean weight (g)</t>
  </si>
  <si>
    <t>WELFARE STATUS AT CAGE LEVEL</t>
  </si>
  <si>
    <t>PARAMETER LEVEL</t>
  </si>
  <si>
    <t>Weight (g)</t>
  </si>
  <si>
    <t>Length (cm)</t>
  </si>
  <si>
    <t>Suction cup deformity (0-3)</t>
  </si>
  <si>
    <t>Other deformities(0-3)</t>
  </si>
  <si>
    <t>Other fins (0-3)</t>
  </si>
  <si>
    <t>Eye L (0-3)</t>
  </si>
  <si>
    <t>Eye R (0-3)</t>
  </si>
  <si>
    <t>Cataract L (0-3)</t>
  </si>
  <si>
    <t>Cataract R (0-3)</t>
  </si>
  <si>
    <t>Liver colour (1-6)</t>
  </si>
  <si>
    <t>Changes in the liver (0-1)</t>
  </si>
  <si>
    <t>Granuloma (0-1)</t>
  </si>
  <si>
    <t>Swollen kidney (0-1)</t>
  </si>
  <si>
    <t>Bleeding on the heart (0-1)</t>
  </si>
  <si>
    <t>Coagulation in heart cavity (0-1)</t>
  </si>
  <si>
    <t>Parasites (0-1)</t>
  </si>
  <si>
    <t>Sexual maturation (0-1)</t>
  </si>
  <si>
    <t>Feedblocks (0-1)</t>
  </si>
  <si>
    <t>Salmon pellets (0-1)</t>
  </si>
  <si>
    <t>Zooplankton (0-1)</t>
  </si>
  <si>
    <t>Other (0-1)</t>
  </si>
  <si>
    <t>Salmon lice- Number</t>
  </si>
  <si>
    <t>C. elongatus- Number</t>
  </si>
  <si>
    <t>Lice unidentified. - Number</t>
  </si>
  <si>
    <t>Sampling - PCR (x)</t>
  </si>
  <si>
    <t>Sampling- Blood sample (x)</t>
  </si>
  <si>
    <t>Sampling - Histology (x)</t>
  </si>
  <si>
    <t>Sampling - Bacteriology (x)</t>
  </si>
  <si>
    <t>OWI, Fish #</t>
  </si>
  <si>
    <t>Autopsy, Fish #</t>
  </si>
  <si>
    <t>Date</t>
  </si>
  <si>
    <t>Cage</t>
  </si>
  <si>
    <t>Facility</t>
  </si>
  <si>
    <t>Condition (0-3)</t>
  </si>
  <si>
    <t>Other deformities (0-3)</t>
  </si>
  <si>
    <t>Comments:</t>
  </si>
  <si>
    <t>Severity (0-3)</t>
  </si>
  <si>
    <t>Extent</t>
  </si>
  <si>
    <t>Fish #</t>
  </si>
  <si>
    <t>Use the table "Status at cage level" and the pie charts to assess whether action should be taken at cage level or parameter level. It is recommended to implement measures that improve welfare in cages with clearly and seriously reduced welfare. The scoring of the severity of the individual parameters in the field chart and the pie charts at parameter level can be used to assess which parameters are most critical. Proposals for relevant measures at parameter level are listed in the handbook.</t>
  </si>
  <si>
    <t>Good welfare</t>
  </si>
  <si>
    <t>No actions/measures</t>
  </si>
  <si>
    <t>Slightly reduced welfare</t>
  </si>
  <si>
    <t>Closer follow-up, autopsy a small number of lumpfish</t>
  </si>
  <si>
    <t>Clear reducttion in welfare</t>
  </si>
  <si>
    <t>Authorized fish health personnel should be contacted. Autopsy a variety of fish and potentially take additional tests to determine the causes of welfare deterioration. Introduce relevant measures to improve welfare status</t>
  </si>
  <si>
    <t>Severley reduced welfare</t>
  </si>
  <si>
    <t xml:space="preserve">Relative sum at individual level </t>
  </si>
  <si>
    <t>Welafre score at individual level</t>
  </si>
  <si>
    <t>Welfare status at the population level</t>
  </si>
  <si>
    <t>Tank nr.</t>
  </si>
  <si>
    <t>Number (#) fish</t>
  </si>
  <si>
    <t>Welfare assessment</t>
  </si>
  <si>
    <t>Number of individuals with the various welfare scores</t>
  </si>
  <si>
    <t>0 (Good)</t>
  </si>
  <si>
    <t>1 (Slight reduction)</t>
  </si>
  <si>
    <t>2 (Clear reduction)</t>
  </si>
  <si>
    <t>3 (Severe reduction)</t>
  </si>
  <si>
    <t>STATUS AT CAGE LEVEL</t>
  </si>
  <si>
    <r>
      <t>STATUS AT PARAMETER LEVEL</t>
    </r>
    <r>
      <rPr>
        <sz val="20"/>
        <color theme="1"/>
        <rFont val="Calibri"/>
        <family val="2"/>
        <scheme val="minor"/>
      </rPr>
      <t xml:space="preserve"> (number of lumpfish)</t>
    </r>
  </si>
  <si>
    <t>Tail fin</t>
  </si>
  <si>
    <t>Othefr fins</t>
  </si>
  <si>
    <t>Intact (0)</t>
  </si>
  <si>
    <t>Mild erosion (1)</t>
  </si>
  <si>
    <t xml:space="preserve">Clear erosion(2) </t>
  </si>
  <si>
    <t>Eroded away (3)</t>
  </si>
  <si>
    <t>Body</t>
  </si>
  <si>
    <t>Condition</t>
  </si>
  <si>
    <t>No damage (0)</t>
  </si>
  <si>
    <t>Mild damage (1)</t>
  </si>
  <si>
    <t>Significant damage (2)</t>
  </si>
  <si>
    <t>Extensive damage (3)</t>
  </si>
  <si>
    <t>Good condition</t>
  </si>
  <si>
    <t>Slight emaciation</t>
  </si>
  <si>
    <t>Clearly emaciated</t>
  </si>
  <si>
    <t>Severely emaciated</t>
  </si>
  <si>
    <t>Right eye</t>
  </si>
  <si>
    <t>Left eye</t>
  </si>
  <si>
    <t>No injury/bleeding (0)</t>
  </si>
  <si>
    <t>Mild injury/bleeding (1)</t>
  </si>
  <si>
    <t>Moderate injury/bleeding (2)</t>
  </si>
  <si>
    <t>Extensive injury/bleeding (3)</t>
  </si>
  <si>
    <t>Cataract R</t>
  </si>
  <si>
    <t>Cataract L</t>
  </si>
  <si>
    <t>No cataract (0)</t>
  </si>
  <si>
    <t>&lt;10% cover (1)</t>
  </si>
  <si>
    <t>10-50 % cover (2)</t>
  </si>
  <si>
    <t>&gt;=50 % cover (3)</t>
  </si>
  <si>
    <t>Lice grazing - efficacy</t>
  </si>
  <si>
    <t>Number of lice found</t>
  </si>
  <si>
    <t>Salmon lice (#)</t>
  </si>
  <si>
    <t>C. elongatus (#)</t>
  </si>
  <si>
    <t>Unidentified (#)</t>
  </si>
  <si>
    <t>Total lice(#)</t>
  </si>
  <si>
    <t>Number of lice grazers</t>
  </si>
  <si>
    <t>Salmon lice</t>
  </si>
  <si>
    <t>C. elongatus</t>
  </si>
  <si>
    <t xml:space="preserve">Unidentified </t>
  </si>
  <si>
    <t>Food Intake Status</t>
  </si>
  <si>
    <t>Lumpfish pellets</t>
  </si>
  <si>
    <t>Feed block</t>
  </si>
  <si>
    <t>Salmon pellet</t>
  </si>
  <si>
    <t>Zooplankton</t>
  </si>
  <si>
    <t>Other</t>
  </si>
  <si>
    <t>Empty stomach</t>
  </si>
  <si>
    <t>Number autopsied</t>
  </si>
  <si>
    <t>Fouling</t>
  </si>
  <si>
    <t>%</t>
  </si>
  <si>
    <t>MEAN/ %</t>
  </si>
  <si>
    <t>V.1 July 2022</t>
  </si>
  <si>
    <t>Cages:</t>
  </si>
  <si>
    <t>Sea temperature(°C) at facilty:</t>
  </si>
  <si>
    <t>Assessed by:</t>
  </si>
  <si>
    <t>LICE GRAZING EFFICACY &amp; FOOD INTAKE STATUS</t>
  </si>
  <si>
    <t>Caudal fin (0-3)</t>
  </si>
  <si>
    <t>Skin (0-3)</t>
  </si>
  <si>
    <t>Welfare score (0-3)</t>
  </si>
  <si>
    <t>Bleeding stomach/intestine (0-1)</t>
  </si>
  <si>
    <t>Sex (1 -2)</t>
  </si>
  <si>
    <t>Lumpfish pellets (0-1)</t>
  </si>
  <si>
    <t>Biofouling (0-1)</t>
  </si>
  <si>
    <t>Empty stomach (0-1)</t>
  </si>
  <si>
    <t>No deformity (0)</t>
  </si>
  <si>
    <t xml:space="preserve">Clear deformity (2) </t>
  </si>
  <si>
    <t>Slight deformity (1)</t>
  </si>
  <si>
    <t>Severe deformity (3)</t>
  </si>
  <si>
    <t>Suction cup deformity</t>
  </si>
  <si>
    <t>Other deformity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</si>
</sst>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3" x14ac:knownFonts="1">
    <font>
      <sz val="11"/>
      <color theme="1"/>
      <name val="Calibri"/>
      <family val="2"/>
      <scheme val="minor"/>
    </font>
    <font>
      <sz val="12"/>
      <color theme="1"/>
      <name val="Calibri"/>
      <family val="2"/>
      <scheme val="minor"/>
    </font>
    <font>
      <sz val="12"/>
      <color theme="1"/>
      <name val="Calibri"/>
      <family val="2"/>
      <scheme val="minor"/>
    </font>
    <font>
      <b/>
      <sz val="11"/>
      <color theme="1"/>
      <name val="Calibri"/>
      <family val="2"/>
      <scheme val="minor"/>
    </font>
    <font>
      <b/>
      <sz val="36"/>
      <name val="Arial"/>
      <family val="2"/>
    </font>
    <font>
      <b/>
      <sz val="18"/>
      <color theme="1"/>
      <name val="Calibri"/>
      <family val="2"/>
      <scheme val="minor"/>
    </font>
    <font>
      <b/>
      <sz val="18"/>
      <color theme="0"/>
      <name val="Calibri"/>
      <family val="2"/>
      <scheme val="minor"/>
    </font>
    <font>
      <sz val="14"/>
      <color theme="1"/>
      <name val="Calibri"/>
      <family val="2"/>
      <scheme val="minor"/>
    </font>
    <font>
      <b/>
      <sz val="16"/>
      <name val="Calibri"/>
      <family val="2"/>
      <scheme val="minor"/>
    </font>
    <font>
      <b/>
      <sz val="14"/>
      <name val="Calibri"/>
      <family val="2"/>
      <scheme val="minor"/>
    </font>
    <font>
      <sz val="14"/>
      <color theme="1"/>
      <name val="Arial Black"/>
      <family val="2"/>
    </font>
    <font>
      <sz val="11"/>
      <color theme="1"/>
      <name val="Calibri"/>
      <family val="2"/>
      <scheme val="minor"/>
    </font>
    <font>
      <sz val="8"/>
      <name val="Calibri"/>
      <family val="2"/>
      <scheme val="minor"/>
    </font>
    <font>
      <sz val="12"/>
      <color theme="1"/>
      <name val="Calibri"/>
      <family val="2"/>
      <scheme val="minor"/>
    </font>
    <font>
      <b/>
      <sz val="12"/>
      <color theme="1"/>
      <name val="Calibri"/>
      <family val="2"/>
      <scheme val="minor"/>
    </font>
    <font>
      <b/>
      <sz val="14"/>
      <color theme="1"/>
      <name val="Calibri"/>
      <family val="2"/>
      <scheme val="minor"/>
    </font>
    <font>
      <b/>
      <sz val="13"/>
      <color theme="1"/>
      <name val="Calibri"/>
      <family val="2"/>
      <scheme val="minor"/>
    </font>
    <font>
      <b/>
      <sz val="13"/>
      <name val="Calibri"/>
      <family val="2"/>
      <scheme val="minor"/>
    </font>
    <font>
      <sz val="18"/>
      <color theme="1"/>
      <name val="Calibri"/>
      <family val="2"/>
      <scheme val="minor"/>
    </font>
    <font>
      <sz val="20"/>
      <color theme="1"/>
      <name val="Calibri"/>
      <family val="2"/>
      <scheme val="minor"/>
    </font>
    <font>
      <b/>
      <sz val="30"/>
      <color theme="1"/>
      <name val="Calibri"/>
      <family val="2"/>
      <scheme val="minor"/>
    </font>
    <font>
      <sz val="16"/>
      <color theme="1"/>
      <name val="Calibri"/>
      <family val="2"/>
      <scheme val="minor"/>
    </font>
    <font>
      <b/>
      <sz val="16"/>
      <color theme="1"/>
      <name val="Calibri"/>
      <family val="2"/>
      <scheme val="minor"/>
    </font>
    <font>
      <b/>
      <sz val="26"/>
      <color theme="1"/>
      <name val="Calibri"/>
      <family val="2"/>
      <scheme val="minor"/>
    </font>
    <font>
      <sz val="36"/>
      <color theme="1"/>
      <name val="Calibri"/>
      <family val="2"/>
      <scheme val="minor"/>
    </font>
    <font>
      <b/>
      <sz val="36"/>
      <color theme="1"/>
      <name val="Calibri"/>
      <family val="2"/>
      <scheme val="minor"/>
    </font>
    <font>
      <sz val="16"/>
      <name val="Calibri"/>
      <family val="2"/>
      <scheme val="minor"/>
    </font>
    <font>
      <b/>
      <sz val="24"/>
      <color theme="1"/>
      <name val="Calibri"/>
      <family val="2"/>
      <scheme val="minor"/>
    </font>
    <font>
      <b/>
      <sz val="20"/>
      <color theme="1"/>
      <name val="Calibri"/>
      <family val="2"/>
      <scheme val="minor"/>
    </font>
    <font>
      <sz val="14"/>
      <name val="Calibri"/>
      <family val="2"/>
      <scheme val="minor"/>
    </font>
    <font>
      <sz val="8"/>
      <color rgb="FFCCE3EA"/>
      <name val="Calibri"/>
      <family val="2"/>
      <scheme val="minor"/>
    </font>
    <font>
      <sz val="16"/>
      <color theme="5" tint="-0.249977111117893"/>
      <name val="Calibri"/>
      <family val="2"/>
      <scheme val="minor"/>
    </font>
    <font>
      <sz val="22"/>
      <name val="Arial"/>
      <family val="2"/>
    </font>
  </fonts>
  <fills count="20">
    <fill>
      <patternFill patternType="none"/>
    </fill>
    <fill>
      <patternFill patternType="gray125"/>
    </fill>
    <fill>
      <patternFill patternType="solid">
        <fgColor rgb="FF0095B8"/>
        <bgColor indexed="64"/>
      </patternFill>
    </fill>
    <fill>
      <gradientFill>
        <stop position="0">
          <color rgb="FFBFDB57"/>
        </stop>
        <stop position="1">
          <color theme="7"/>
        </stop>
      </gradientFill>
    </fill>
    <fill>
      <gradientFill>
        <stop position="0">
          <color theme="7"/>
        </stop>
        <stop position="1">
          <color rgb="FFFF7A3F"/>
        </stop>
      </gradientFill>
    </fill>
    <fill>
      <gradientFill>
        <stop position="0">
          <color theme="5"/>
        </stop>
        <stop position="1">
          <color rgb="FFFF5757"/>
        </stop>
      </gradientFill>
    </fill>
    <fill>
      <gradientFill>
        <stop position="0">
          <color rgb="FF92D050"/>
        </stop>
        <stop position="1">
          <color theme="7"/>
        </stop>
      </gradientFill>
    </fill>
    <fill>
      <gradientFill>
        <stop position="0">
          <color theme="7"/>
        </stop>
        <stop position="1">
          <color theme="5"/>
        </stop>
      </gradientFill>
    </fill>
    <fill>
      <gradientFill degree="180">
        <stop position="0">
          <color rgb="FF92D050"/>
        </stop>
        <stop position="1">
          <color theme="9"/>
        </stop>
      </gradientFill>
    </fill>
    <fill>
      <patternFill patternType="solid">
        <fgColor rgb="FFBDE3EA"/>
        <bgColor indexed="64"/>
      </patternFill>
    </fill>
    <fill>
      <patternFill patternType="solid">
        <fgColor rgb="FF2F6483"/>
        <bgColor indexed="64"/>
      </patternFill>
    </fill>
    <fill>
      <patternFill patternType="solid">
        <fgColor rgb="FFCCE3EA"/>
        <bgColor indexed="64"/>
      </patternFill>
    </fill>
    <fill>
      <patternFill patternType="solid">
        <fgColor rgb="FFCCE3EB"/>
        <bgColor indexed="64"/>
      </patternFill>
    </fill>
    <fill>
      <patternFill patternType="solid">
        <fgColor theme="7"/>
        <bgColor auto="1"/>
      </patternFill>
    </fill>
    <fill>
      <patternFill patternType="darkDown">
        <fgColor theme="6"/>
      </patternFill>
    </fill>
    <fill>
      <patternFill patternType="solid">
        <fgColor theme="9"/>
        <bgColor auto="1"/>
      </patternFill>
    </fill>
    <fill>
      <patternFill patternType="solid">
        <fgColor theme="5"/>
        <bgColor auto="1"/>
      </patternFill>
    </fill>
    <fill>
      <patternFill patternType="solid">
        <fgColor rgb="FFC00000"/>
        <bgColor auto="1"/>
      </patternFill>
    </fill>
    <fill>
      <patternFill patternType="darkDown">
        <bgColor rgb="FFCCE3EA"/>
      </patternFill>
    </fill>
    <fill>
      <patternFill patternType="solid">
        <fgColor theme="0"/>
        <bgColor indexed="64"/>
      </patternFill>
    </fill>
  </fills>
  <borders count="7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dotted">
        <color theme="3"/>
      </left>
      <right style="dotted">
        <color theme="3"/>
      </right>
      <top style="thin">
        <color theme="0" tint="-0.34998626667073579"/>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style="medium">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s>
  <cellStyleXfs count="13">
    <xf numFmtId="0" fontId="0" fillId="0" borderId="0"/>
    <xf numFmtId="49" fontId="8" fillId="3" borderId="3" applyBorder="0">
      <alignment horizontal="center" vertical="center" wrapText="1"/>
    </xf>
    <xf numFmtId="49" fontId="8" fillId="4" borderId="3" applyBorder="0">
      <alignment horizontal="center" vertical="center" wrapText="1"/>
    </xf>
    <xf numFmtId="49" fontId="8" fillId="7" borderId="6">
      <alignment horizontal="center" vertical="center" wrapText="1"/>
    </xf>
    <xf numFmtId="0" fontId="10" fillId="5" borderId="7">
      <alignment horizontal="center" vertical="center"/>
    </xf>
    <xf numFmtId="0" fontId="10" fillId="6" borderId="6">
      <alignment horizontal="center" vertical="center" wrapText="1"/>
    </xf>
    <xf numFmtId="0" fontId="10" fillId="8" borderId="6">
      <alignment horizontal="right" vertical="center" wrapText="1" indent="4"/>
    </xf>
    <xf numFmtId="0" fontId="13" fillId="0" borderId="0"/>
    <xf numFmtId="9" fontId="13" fillId="0" borderId="0" applyFont="0" applyFill="0" applyBorder="0" applyAlignment="0" applyProtection="0"/>
    <xf numFmtId="164" fontId="26" fillId="13" borderId="3" applyBorder="0">
      <alignment horizontal="center" vertical="center"/>
    </xf>
    <xf numFmtId="0" fontId="7" fillId="14" borderId="4" applyBorder="0">
      <alignment horizontal="center" vertical="center" wrapText="1"/>
    </xf>
    <xf numFmtId="0" fontId="14" fillId="18" borderId="51" applyFont="0" applyBorder="0">
      <alignment horizontal="center" vertical="center"/>
    </xf>
    <xf numFmtId="9" fontId="11" fillId="0" borderId="0" applyFont="0" applyFill="0" applyBorder="0" applyAlignment="0" applyProtection="0"/>
  </cellStyleXfs>
  <cellXfs count="481">
    <xf numFmtId="0" fontId="0" fillId="0" borderId="0" xfId="0"/>
    <xf numFmtId="0" fontId="13" fillId="9" borderId="0" xfId="7" applyFill="1" applyAlignment="1">
      <alignment vertical="center"/>
    </xf>
    <xf numFmtId="0" fontId="13" fillId="10" borderId="0" xfId="7" applyFill="1" applyAlignment="1">
      <alignment vertical="center"/>
    </xf>
    <xf numFmtId="0" fontId="7" fillId="10" borderId="0" xfId="7" applyFont="1" applyFill="1" applyAlignment="1">
      <alignment horizontal="center" vertical="center"/>
    </xf>
    <xf numFmtId="9" fontId="7" fillId="10" borderId="0" xfId="7" applyNumberFormat="1" applyFont="1" applyFill="1" applyAlignment="1">
      <alignment horizontal="center" vertical="center"/>
    </xf>
    <xf numFmtId="0" fontId="7" fillId="9" borderId="0" xfId="7" applyFont="1" applyFill="1" applyAlignment="1">
      <alignment horizontal="center" vertical="center"/>
    </xf>
    <xf numFmtId="0" fontId="21" fillId="10" borderId="0" xfId="7" applyFont="1" applyFill="1" applyAlignment="1">
      <alignment horizontal="center" vertical="center"/>
    </xf>
    <xf numFmtId="0" fontId="21" fillId="9" borderId="0" xfId="7" applyFont="1" applyFill="1" applyAlignment="1">
      <alignment horizontal="center" vertical="center"/>
    </xf>
    <xf numFmtId="0" fontId="22" fillId="0" borderId="36" xfId="7" applyFont="1" applyBorder="1" applyAlignment="1">
      <alignment horizontal="center" vertical="center"/>
    </xf>
    <xf numFmtId="49" fontId="22" fillId="0" borderId="36" xfId="7" applyNumberFormat="1" applyFont="1" applyBorder="1" applyAlignment="1">
      <alignment horizontal="center" vertical="center"/>
    </xf>
    <xf numFmtId="0" fontId="13" fillId="9" borderId="0" xfId="7" applyFill="1"/>
    <xf numFmtId="0" fontId="13" fillId="0" borderId="0" xfId="7"/>
    <xf numFmtId="0" fontId="22" fillId="9" borderId="28" xfId="7" applyFont="1" applyFill="1" applyBorder="1" applyAlignment="1">
      <alignment vertical="center" wrapText="1"/>
    </xf>
    <xf numFmtId="0" fontId="22" fillId="9" borderId="55" xfId="7" applyFont="1" applyFill="1" applyBorder="1" applyAlignment="1">
      <alignment vertical="center" wrapText="1"/>
    </xf>
    <xf numFmtId="1" fontId="21" fillId="0" borderId="0" xfId="7" applyNumberFormat="1" applyFont="1" applyAlignment="1">
      <alignment horizontal="center" vertical="center"/>
    </xf>
    <xf numFmtId="0" fontId="22" fillId="0" borderId="18" xfId="7" applyFont="1" applyBorder="1" applyAlignment="1">
      <alignment horizontal="center" vertical="center"/>
    </xf>
    <xf numFmtId="1" fontId="21" fillId="0" borderId="8" xfId="7" applyNumberFormat="1" applyFont="1" applyBorder="1" applyAlignment="1">
      <alignment horizontal="center" vertical="center"/>
    </xf>
    <xf numFmtId="1" fontId="21" fillId="0" borderId="56" xfId="7" applyNumberFormat="1" applyFont="1" applyBorder="1" applyAlignment="1">
      <alignment horizontal="center" vertical="center"/>
    </xf>
    <xf numFmtId="1" fontId="21" fillId="0" borderId="37" xfId="7" applyNumberFormat="1" applyFont="1" applyBorder="1" applyAlignment="1">
      <alignment horizontal="center" vertical="center"/>
    </xf>
    <xf numFmtId="1" fontId="21" fillId="0" borderId="60" xfId="7" applyNumberFormat="1" applyFont="1" applyBorder="1" applyAlignment="1">
      <alignment horizontal="center" vertical="center"/>
    </xf>
    <xf numFmtId="49" fontId="22" fillId="0" borderId="18" xfId="7" applyNumberFormat="1" applyFont="1" applyBorder="1" applyAlignment="1">
      <alignment horizontal="center" vertical="center"/>
    </xf>
    <xf numFmtId="1" fontId="21" fillId="0" borderId="10" xfId="7" quotePrefix="1" applyNumberFormat="1" applyFont="1" applyBorder="1" applyAlignment="1">
      <alignment horizontal="center" vertical="center"/>
    </xf>
    <xf numFmtId="1" fontId="21" fillId="0" borderId="53" xfId="7" quotePrefix="1" applyNumberFormat="1" applyFont="1" applyBorder="1" applyAlignment="1">
      <alignment horizontal="center" vertical="center"/>
    </xf>
    <xf numFmtId="1" fontId="21" fillId="0" borderId="61" xfId="7" quotePrefix="1" applyNumberFormat="1" applyFont="1" applyBorder="1" applyAlignment="1">
      <alignment horizontal="center" vertical="center"/>
    </xf>
    <xf numFmtId="1" fontId="21" fillId="0" borderId="52" xfId="7" quotePrefix="1" applyNumberFormat="1" applyFont="1" applyBorder="1" applyAlignment="1">
      <alignment horizontal="center" vertical="center"/>
    </xf>
    <xf numFmtId="1" fontId="21" fillId="0" borderId="62" xfId="7" applyNumberFormat="1" applyFont="1" applyBorder="1" applyAlignment="1">
      <alignment horizontal="center" vertical="center"/>
    </xf>
    <xf numFmtId="2" fontId="7" fillId="9" borderId="0" xfId="7" applyNumberFormat="1" applyFont="1" applyFill="1" applyAlignment="1">
      <alignment horizontal="center" vertical="center"/>
    </xf>
    <xf numFmtId="0" fontId="22" fillId="0" borderId="39" xfId="7" applyNumberFormat="1" applyFont="1" applyBorder="1" applyAlignment="1">
      <alignment horizontal="center" vertical="center"/>
    </xf>
    <xf numFmtId="1" fontId="21" fillId="0" borderId="41" xfId="7" quotePrefix="1" applyNumberFormat="1" applyFont="1" applyBorder="1" applyAlignment="1">
      <alignment horizontal="center" vertical="center"/>
    </xf>
    <xf numFmtId="1" fontId="21" fillId="0" borderId="25" xfId="7" applyNumberFormat="1" applyFont="1" applyBorder="1" applyAlignment="1">
      <alignment horizontal="center" vertical="center"/>
    </xf>
    <xf numFmtId="1" fontId="21" fillId="0" borderId="10" xfId="7" quotePrefix="1" applyNumberFormat="1" applyFont="1" applyBorder="1" applyAlignment="1">
      <alignment horizontal="center" vertical="center"/>
    </xf>
    <xf numFmtId="0" fontId="13" fillId="9" borderId="0" xfId="7" applyFill="1" applyBorder="1" applyAlignment="1">
      <alignment vertical="center"/>
    </xf>
    <xf numFmtId="1" fontId="21" fillId="0" borderId="36" xfId="7" applyNumberFormat="1" applyFont="1" applyBorder="1" applyAlignment="1">
      <alignment horizontal="center" vertical="center"/>
    </xf>
    <xf numFmtId="1" fontId="21" fillId="0" borderId="71" xfId="7" applyNumberFormat="1" applyFont="1" applyBorder="1" applyAlignment="1">
      <alignment horizontal="center" vertical="center"/>
    </xf>
    <xf numFmtId="0" fontId="22" fillId="9" borderId="40" xfId="7" applyFont="1" applyFill="1" applyBorder="1" applyAlignment="1">
      <alignment vertical="center" wrapText="1"/>
    </xf>
    <xf numFmtId="0" fontId="22" fillId="9" borderId="42" xfId="7" applyFont="1" applyFill="1" applyBorder="1" applyAlignment="1">
      <alignment vertical="center" wrapText="1"/>
    </xf>
    <xf numFmtId="1" fontId="21" fillId="0" borderId="18" xfId="7" applyNumberFormat="1" applyFont="1" applyBorder="1" applyAlignment="1">
      <alignment horizontal="center" vertical="center"/>
    </xf>
    <xf numFmtId="1" fontId="21" fillId="0" borderId="38" xfId="7" applyNumberFormat="1" applyFont="1" applyBorder="1" applyAlignment="1">
      <alignment horizontal="center" vertical="center"/>
    </xf>
    <xf numFmtId="1" fontId="21" fillId="0" borderId="9" xfId="7" applyNumberFormat="1" applyFont="1" applyBorder="1" applyAlignment="1">
      <alignment horizontal="center" vertical="center"/>
    </xf>
    <xf numFmtId="1" fontId="21" fillId="0" borderId="51" xfId="7" applyNumberFormat="1" applyFont="1" applyBorder="1" applyAlignment="1">
      <alignment horizontal="center" vertical="center"/>
    </xf>
    <xf numFmtId="1" fontId="21" fillId="0" borderId="40" xfId="7" applyNumberFormat="1" applyFont="1" applyBorder="1" applyAlignment="1">
      <alignment horizontal="center" vertical="center"/>
    </xf>
    <xf numFmtId="1" fontId="21" fillId="0" borderId="42" xfId="7" applyNumberFormat="1" applyFont="1" applyBorder="1" applyAlignment="1">
      <alignment horizontal="center" vertical="center"/>
    </xf>
    <xf numFmtId="1" fontId="21" fillId="0" borderId="44" xfId="7" applyNumberFormat="1" applyFont="1" applyBorder="1" applyAlignment="1">
      <alignment horizontal="center" vertical="center"/>
    </xf>
    <xf numFmtId="1" fontId="21" fillId="0" borderId="54" xfId="7" applyNumberFormat="1" applyFont="1" applyBorder="1" applyAlignment="1">
      <alignment horizontal="center" vertical="center"/>
    </xf>
    <xf numFmtId="1" fontId="21" fillId="0" borderId="27" xfId="7" applyNumberFormat="1" applyFont="1" applyBorder="1" applyAlignment="1">
      <alignment horizontal="center" vertical="center"/>
    </xf>
    <xf numFmtId="1" fontId="21" fillId="0" borderId="73" xfId="7" applyNumberFormat="1" applyFont="1" applyBorder="1" applyAlignment="1">
      <alignment horizontal="center" vertical="center"/>
    </xf>
    <xf numFmtId="1" fontId="21" fillId="0" borderId="67" xfId="7" applyNumberFormat="1" applyFont="1" applyBorder="1" applyAlignment="1">
      <alignment horizontal="center" vertical="center"/>
    </xf>
    <xf numFmtId="1" fontId="21" fillId="0" borderId="29" xfId="7" applyNumberFormat="1" applyFont="1" applyBorder="1" applyAlignment="1">
      <alignment horizontal="center" vertical="center"/>
    </xf>
    <xf numFmtId="1" fontId="21" fillId="0" borderId="74" xfId="7" applyNumberFormat="1" applyFont="1" applyBorder="1" applyAlignment="1">
      <alignment horizontal="center" vertical="center"/>
    </xf>
    <xf numFmtId="1" fontId="21" fillId="0" borderId="48" xfId="7" applyNumberFormat="1" applyFont="1" applyBorder="1" applyAlignment="1">
      <alignment horizontal="center" vertical="center"/>
    </xf>
    <xf numFmtId="1" fontId="21" fillId="0" borderId="64" xfId="7" applyNumberFormat="1" applyFont="1" applyBorder="1" applyAlignment="1">
      <alignment horizontal="center" vertical="center"/>
    </xf>
    <xf numFmtId="0" fontId="13" fillId="9" borderId="0" xfId="7" applyFill="1" applyAlignment="1" applyProtection="1">
      <alignment vertical="center"/>
      <protection locked="0"/>
    </xf>
    <xf numFmtId="0" fontId="13" fillId="10" borderId="17" xfId="7" applyFill="1" applyBorder="1" applyAlignment="1" applyProtection="1">
      <alignment vertical="center"/>
      <protection locked="0"/>
    </xf>
    <xf numFmtId="0" fontId="7" fillId="10" borderId="0" xfId="7" applyFont="1" applyFill="1" applyAlignment="1" applyProtection="1">
      <alignment horizontal="center" vertical="center"/>
      <protection locked="0"/>
    </xf>
    <xf numFmtId="9" fontId="7" fillId="10" borderId="0" xfId="7" applyNumberFormat="1" applyFont="1" applyFill="1" applyAlignment="1" applyProtection="1">
      <alignment horizontal="center" vertical="center"/>
      <protection locked="0"/>
    </xf>
    <xf numFmtId="0" fontId="7" fillId="9" borderId="0" xfId="7" applyFont="1" applyFill="1" applyAlignment="1" applyProtection="1">
      <alignment horizontal="center" vertical="center"/>
      <protection locked="0"/>
    </xf>
    <xf numFmtId="0" fontId="18" fillId="10" borderId="0" xfId="7" applyFont="1" applyFill="1" applyAlignment="1" applyProtection="1">
      <alignment horizontal="center" vertical="center"/>
      <protection locked="0"/>
    </xf>
    <xf numFmtId="0" fontId="18" fillId="9" borderId="0" xfId="7" applyFont="1" applyFill="1" applyAlignment="1" applyProtection="1">
      <alignment horizontal="center" vertical="center"/>
      <protection locked="0"/>
    </xf>
    <xf numFmtId="0" fontId="21" fillId="10" borderId="0" xfId="7" applyFont="1" applyFill="1" applyAlignment="1" applyProtection="1">
      <alignment horizontal="center" vertical="center"/>
      <protection locked="0"/>
    </xf>
    <xf numFmtId="0" fontId="21" fillId="9" borderId="0" xfId="7" applyFont="1" applyFill="1" applyAlignment="1" applyProtection="1">
      <alignment horizontal="center" vertical="center"/>
      <protection locked="0"/>
    </xf>
    <xf numFmtId="0" fontId="19" fillId="9" borderId="0" xfId="7" applyFont="1" applyFill="1" applyAlignment="1" applyProtection="1">
      <alignment horizontal="center" vertical="center"/>
      <protection locked="0"/>
    </xf>
    <xf numFmtId="0" fontId="24" fillId="9" borderId="0" xfId="7" applyFont="1" applyFill="1" applyAlignment="1" applyProtection="1">
      <alignment horizontal="center" vertical="center"/>
      <protection locked="0"/>
    </xf>
    <xf numFmtId="0" fontId="23" fillId="9" borderId="0" xfId="7" applyFont="1" applyFill="1" applyAlignment="1" applyProtection="1">
      <alignment horizontal="center" vertical="center"/>
      <protection locked="0"/>
    </xf>
    <xf numFmtId="0" fontId="7" fillId="9" borderId="0" xfId="7" applyFont="1" applyFill="1" applyBorder="1" applyAlignment="1" applyProtection="1">
      <alignment horizontal="center" vertical="center"/>
      <protection locked="0"/>
    </xf>
    <xf numFmtId="0" fontId="7" fillId="10" borderId="0" xfId="7" applyFont="1" applyFill="1" applyAlignment="1" applyProtection="1">
      <alignment horizontal="center" vertical="center"/>
    </xf>
    <xf numFmtId="9" fontId="7" fillId="10" borderId="0" xfId="7" applyNumberFormat="1" applyFont="1" applyFill="1" applyAlignment="1" applyProtection="1">
      <alignment horizontal="center" vertical="center"/>
    </xf>
    <xf numFmtId="0" fontId="19" fillId="10" borderId="0" xfId="7" applyFont="1" applyFill="1" applyAlignment="1" applyProtection="1">
      <alignment horizontal="center" vertical="center"/>
    </xf>
    <xf numFmtId="0" fontId="24" fillId="10" borderId="0" xfId="7" applyFont="1" applyFill="1" applyAlignment="1" applyProtection="1">
      <alignment horizontal="center" vertical="center"/>
    </xf>
    <xf numFmtId="0" fontId="23" fillId="10" borderId="0" xfId="7" applyFont="1" applyFill="1" applyAlignment="1" applyProtection="1">
      <alignment horizontal="center" vertical="center"/>
    </xf>
    <xf numFmtId="0" fontId="28" fillId="9" borderId="2" xfId="7" applyFont="1" applyFill="1" applyBorder="1" applyAlignment="1" applyProtection="1">
      <alignment vertical="center"/>
    </xf>
    <xf numFmtId="0" fontId="28" fillId="9" borderId="26" xfId="7" applyFont="1" applyFill="1" applyBorder="1" applyAlignment="1" applyProtection="1">
      <alignment vertical="center"/>
    </xf>
    <xf numFmtId="0" fontId="21" fillId="10" borderId="0" xfId="7" applyFont="1" applyFill="1" applyAlignment="1" applyProtection="1">
      <alignment horizontal="center" vertical="center"/>
    </xf>
    <xf numFmtId="0" fontId="28" fillId="9" borderId="0" xfId="7" applyFont="1" applyFill="1" applyAlignment="1" applyProtection="1">
      <alignment vertical="center"/>
    </xf>
    <xf numFmtId="0" fontId="28" fillId="9" borderId="19" xfId="7" applyFont="1" applyFill="1" applyBorder="1" applyAlignment="1" applyProtection="1">
      <alignment vertical="center"/>
    </xf>
    <xf numFmtId="0" fontId="22" fillId="0" borderId="36" xfId="7" applyFont="1" applyBorder="1" applyAlignment="1" applyProtection="1">
      <alignment horizontal="center" vertical="center"/>
    </xf>
    <xf numFmtId="1" fontId="21" fillId="0" borderId="0" xfId="7" applyNumberFormat="1" applyFont="1" applyBorder="1" applyAlignment="1" applyProtection="1">
      <alignment horizontal="center" vertical="center"/>
    </xf>
    <xf numFmtId="164" fontId="26" fillId="0" borderId="38" xfId="7" applyNumberFormat="1" applyFont="1" applyBorder="1" applyAlignment="1" applyProtection="1">
      <alignment vertical="center"/>
    </xf>
    <xf numFmtId="49" fontId="22" fillId="0" borderId="36" xfId="7" applyNumberFormat="1" applyFont="1" applyBorder="1" applyAlignment="1" applyProtection="1">
      <alignment horizontal="center" vertical="center"/>
    </xf>
    <xf numFmtId="0" fontId="22" fillId="0" borderId="39" xfId="7" applyFont="1" applyBorder="1" applyAlignment="1" applyProtection="1">
      <alignment horizontal="center" vertical="center"/>
    </xf>
    <xf numFmtId="9" fontId="15" fillId="0" borderId="40" xfId="7" applyNumberFormat="1" applyFont="1" applyBorder="1" applyAlignment="1" applyProtection="1">
      <alignment horizontal="right" vertical="center"/>
    </xf>
    <xf numFmtId="0" fontId="15" fillId="0" borderId="41" xfId="7" quotePrefix="1" applyFont="1" applyBorder="1" applyAlignment="1" applyProtection="1">
      <alignment horizontal="center" vertical="center"/>
    </xf>
    <xf numFmtId="164" fontId="9" fillId="0" borderId="42" xfId="7" applyNumberFormat="1" applyFont="1" applyBorder="1" applyAlignment="1" applyProtection="1">
      <alignment vertical="center"/>
    </xf>
    <xf numFmtId="0" fontId="28" fillId="9" borderId="13" xfId="7" applyFont="1" applyFill="1" applyBorder="1" applyAlignment="1" applyProtection="1">
      <alignment vertical="center"/>
    </xf>
    <xf numFmtId="0" fontId="28" fillId="9" borderId="21" xfId="7" applyFont="1" applyFill="1" applyBorder="1" applyAlignment="1" applyProtection="1">
      <alignment vertical="center"/>
    </xf>
    <xf numFmtId="0" fontId="7" fillId="10" borderId="0" xfId="7" applyFont="1" applyFill="1" applyBorder="1" applyAlignment="1" applyProtection="1">
      <alignment horizontal="center" vertical="center"/>
    </xf>
    <xf numFmtId="9" fontId="7" fillId="10" borderId="0" xfId="7" applyNumberFormat="1" applyFont="1" applyFill="1" applyBorder="1" applyAlignment="1" applyProtection="1">
      <alignment horizontal="center" vertical="center"/>
    </xf>
    <xf numFmtId="0" fontId="13" fillId="10" borderId="15" xfId="7" applyFill="1" applyBorder="1" applyAlignment="1" applyProtection="1">
      <alignment vertical="center"/>
      <protection locked="0"/>
    </xf>
    <xf numFmtId="0" fontId="13" fillId="10" borderId="16" xfId="7" applyFill="1" applyBorder="1" applyAlignment="1" applyProtection="1">
      <alignment vertical="center"/>
      <protection locked="0"/>
    </xf>
    <xf numFmtId="0" fontId="11" fillId="10" borderId="18" xfId="7" applyFont="1" applyFill="1" applyBorder="1" applyAlignment="1" applyProtection="1">
      <alignment vertical="center"/>
      <protection locked="0"/>
    </xf>
    <xf numFmtId="0" fontId="11" fillId="10" borderId="19" xfId="7" applyFont="1" applyFill="1" applyBorder="1" applyAlignment="1" applyProtection="1">
      <alignment vertical="center"/>
      <protection locked="0"/>
    </xf>
    <xf numFmtId="0" fontId="11" fillId="9" borderId="0" xfId="7" applyFont="1" applyFill="1" applyAlignment="1" applyProtection="1">
      <alignment vertical="center"/>
      <protection locked="0"/>
    </xf>
    <xf numFmtId="0" fontId="7" fillId="10" borderId="18" xfId="7" applyFont="1" applyFill="1" applyBorder="1" applyAlignment="1" applyProtection="1">
      <alignment vertical="center"/>
      <protection locked="0"/>
    </xf>
    <xf numFmtId="0" fontId="7" fillId="10" borderId="19" xfId="7" applyFont="1" applyFill="1" applyBorder="1" applyAlignment="1" applyProtection="1">
      <alignment vertical="center"/>
      <protection locked="0"/>
    </xf>
    <xf numFmtId="0" fontId="7" fillId="9" borderId="0" xfId="7" applyFont="1" applyFill="1" applyAlignment="1" applyProtection="1">
      <alignment vertical="center"/>
      <protection locked="0"/>
    </xf>
    <xf numFmtId="0" fontId="13" fillId="10" borderId="18" xfId="7" applyFill="1" applyBorder="1" applyAlignment="1" applyProtection="1">
      <alignment vertical="center"/>
      <protection locked="0"/>
    </xf>
    <xf numFmtId="0" fontId="13" fillId="10" borderId="0" xfId="7" applyFill="1" applyProtection="1">
      <protection locked="0"/>
    </xf>
    <xf numFmtId="0" fontId="13" fillId="10" borderId="19" xfId="7" applyFill="1" applyBorder="1" applyAlignment="1" applyProtection="1">
      <alignment vertical="center"/>
      <protection locked="0"/>
    </xf>
    <xf numFmtId="0" fontId="22" fillId="11" borderId="14" xfId="7" applyFont="1" applyFill="1" applyBorder="1" applyAlignment="1" applyProtection="1">
      <alignment vertical="center"/>
      <protection locked="0"/>
    </xf>
    <xf numFmtId="0" fontId="14" fillId="11" borderId="66" xfId="7" applyFont="1" applyFill="1" applyBorder="1" applyAlignment="1" applyProtection="1">
      <alignment horizontal="center" vertical="center"/>
      <protection locked="0"/>
    </xf>
    <xf numFmtId="0" fontId="14" fillId="11" borderId="34" xfId="7" applyFont="1" applyFill="1" applyBorder="1" applyAlignment="1" applyProtection="1">
      <alignment horizontal="center" vertical="center"/>
      <protection locked="0"/>
    </xf>
    <xf numFmtId="0" fontId="14" fillId="11" borderId="14" xfId="7" applyFont="1" applyFill="1" applyBorder="1" applyAlignment="1" applyProtection="1">
      <alignment horizontal="center" vertical="center" wrapText="1"/>
      <protection locked="0"/>
    </xf>
    <xf numFmtId="0" fontId="13" fillId="12" borderId="45" xfId="7" applyFill="1" applyBorder="1" applyAlignment="1" applyProtection="1">
      <alignment horizontal="right" vertical="center"/>
      <protection locked="0"/>
    </xf>
    <xf numFmtId="1" fontId="13" fillId="0" borderId="28" xfId="7" applyNumberFormat="1" applyBorder="1" applyAlignment="1" applyProtection="1">
      <alignment horizontal="center" vertical="center"/>
      <protection locked="0"/>
    </xf>
    <xf numFmtId="1" fontId="13" fillId="0" borderId="22" xfId="7" applyNumberFormat="1" applyBorder="1" applyAlignment="1" applyProtection="1">
      <alignment horizontal="center" vertical="center"/>
      <protection locked="0"/>
    </xf>
    <xf numFmtId="0" fontId="13" fillId="12" borderId="20" xfId="7" applyFill="1" applyBorder="1" applyAlignment="1" applyProtection="1">
      <alignment horizontal="right" vertical="center"/>
      <protection locked="0"/>
    </xf>
    <xf numFmtId="0" fontId="14" fillId="11" borderId="68" xfId="7" applyFont="1" applyFill="1" applyBorder="1" applyAlignment="1" applyProtection="1">
      <alignment horizontal="right" vertical="top"/>
      <protection locked="0"/>
    </xf>
    <xf numFmtId="1" fontId="13" fillId="0" borderId="6" xfId="7" applyNumberFormat="1" applyBorder="1" applyAlignment="1" applyProtection="1">
      <alignment horizontal="center" vertical="center"/>
      <protection locked="0"/>
    </xf>
    <xf numFmtId="0" fontId="13" fillId="0" borderId="27" xfId="7" applyBorder="1" applyAlignment="1" applyProtection="1">
      <alignment horizontal="center" vertical="center"/>
      <protection locked="0"/>
    </xf>
    <xf numFmtId="1" fontId="13" fillId="0" borderId="27" xfId="7" applyNumberFormat="1" applyBorder="1" applyAlignment="1" applyProtection="1">
      <alignment horizontal="center" vertical="center"/>
      <protection locked="0"/>
    </xf>
    <xf numFmtId="0" fontId="13" fillId="0" borderId="42" xfId="7" applyBorder="1" applyAlignment="1" applyProtection="1">
      <alignment horizontal="center" vertical="center"/>
      <protection locked="0"/>
    </xf>
    <xf numFmtId="1" fontId="13" fillId="0" borderId="42" xfId="7" applyNumberFormat="1" applyBorder="1" applyAlignment="1" applyProtection="1">
      <alignment horizontal="center" vertical="center"/>
      <protection locked="0"/>
    </xf>
    <xf numFmtId="1" fontId="13" fillId="0" borderId="13" xfId="7" applyNumberFormat="1" applyBorder="1" applyAlignment="1" applyProtection="1">
      <alignment horizontal="center" vertical="center"/>
      <protection locked="0"/>
    </xf>
    <xf numFmtId="0" fontId="13" fillId="0" borderId="65" xfId="7" applyBorder="1" applyAlignment="1" applyProtection="1">
      <alignment horizontal="center" vertical="center"/>
      <protection locked="0"/>
    </xf>
    <xf numFmtId="1" fontId="13" fillId="0" borderId="65" xfId="7" applyNumberFormat="1" applyBorder="1" applyAlignment="1" applyProtection="1">
      <alignment horizontal="center" vertical="center"/>
      <protection locked="0"/>
    </xf>
    <xf numFmtId="0" fontId="13" fillId="12" borderId="72" xfId="7" applyFill="1" applyBorder="1" applyAlignment="1" applyProtection="1">
      <alignment horizontal="right" vertical="center"/>
      <protection locked="0"/>
    </xf>
    <xf numFmtId="0" fontId="13" fillId="0" borderId="28" xfId="7" applyBorder="1" applyAlignment="1" applyProtection="1">
      <alignment horizontal="center" vertical="center"/>
      <protection locked="0"/>
    </xf>
    <xf numFmtId="0" fontId="14" fillId="11" borderId="20" xfId="7" applyFont="1" applyFill="1" applyBorder="1" applyAlignment="1" applyProtection="1">
      <alignment horizontal="right" vertical="top"/>
      <protection locked="0"/>
    </xf>
    <xf numFmtId="0" fontId="13" fillId="10" borderId="17" xfId="7" applyFill="1" applyBorder="1" applyProtection="1">
      <protection locked="0"/>
    </xf>
    <xf numFmtId="0" fontId="13" fillId="12" borderId="50" xfId="7" applyFill="1" applyBorder="1" applyAlignment="1" applyProtection="1">
      <alignment horizontal="right" vertical="center"/>
      <protection locked="0"/>
    </xf>
    <xf numFmtId="0" fontId="7" fillId="14" borderId="57" xfId="10" applyBorder="1" applyProtection="1">
      <alignment horizontal="center" vertical="center" wrapText="1"/>
      <protection locked="0"/>
    </xf>
    <xf numFmtId="0" fontId="7" fillId="14" borderId="43" xfId="10" applyBorder="1" applyProtection="1">
      <alignment horizontal="center" vertical="center" wrapText="1"/>
      <protection locked="0"/>
    </xf>
    <xf numFmtId="0" fontId="7" fillId="14" borderId="5" xfId="10" applyBorder="1" applyProtection="1">
      <alignment horizontal="center" vertical="center" wrapText="1"/>
      <protection locked="0"/>
    </xf>
    <xf numFmtId="0" fontId="13" fillId="0" borderId="37" xfId="7" applyBorder="1" applyAlignment="1" applyProtection="1">
      <alignment horizontal="center" vertical="center"/>
      <protection locked="0"/>
    </xf>
    <xf numFmtId="1" fontId="13" fillId="0" borderId="37" xfId="7" applyNumberFormat="1" applyBorder="1" applyAlignment="1" applyProtection="1">
      <alignment horizontal="center" vertical="center"/>
      <protection locked="0"/>
    </xf>
    <xf numFmtId="9" fontId="21" fillId="0" borderId="10" xfId="12" quotePrefix="1" applyFont="1" applyBorder="1" applyAlignment="1">
      <alignment horizontal="center" vertical="center"/>
    </xf>
    <xf numFmtId="2" fontId="21" fillId="0" borderId="10" xfId="7" quotePrefix="1" applyNumberFormat="1" applyFont="1" applyBorder="1" applyAlignment="1">
      <alignment horizontal="center" vertical="center"/>
    </xf>
    <xf numFmtId="0" fontId="13" fillId="9" borderId="0" xfId="7" applyFill="1" applyBorder="1" applyAlignment="1" applyProtection="1">
      <alignment vertical="center"/>
      <protection locked="0"/>
    </xf>
    <xf numFmtId="0" fontId="14" fillId="11" borderId="69" xfId="7" applyFont="1" applyFill="1" applyBorder="1" applyAlignment="1" applyProtection="1">
      <alignment horizontal="center" vertical="center"/>
      <protection locked="0"/>
    </xf>
    <xf numFmtId="0" fontId="14" fillId="11" borderId="45" xfId="7" applyFont="1" applyFill="1" applyBorder="1" applyAlignment="1" applyProtection="1">
      <alignment horizontal="center" vertical="center" wrapText="1"/>
      <protection locked="0"/>
    </xf>
    <xf numFmtId="0" fontId="13" fillId="12" borderId="45" xfId="0" applyFont="1" applyFill="1" applyBorder="1" applyAlignment="1" applyProtection="1">
      <alignment horizontal="right"/>
      <protection locked="0"/>
    </xf>
    <xf numFmtId="0" fontId="13" fillId="12" borderId="50" xfId="0" applyFont="1" applyFill="1" applyBorder="1" applyAlignment="1" applyProtection="1">
      <alignment horizontal="right"/>
      <protection locked="0"/>
    </xf>
    <xf numFmtId="0" fontId="13" fillId="12" borderId="72" xfId="0" applyFont="1" applyFill="1" applyBorder="1" applyAlignment="1" applyProtection="1">
      <alignment horizontal="right"/>
      <protection locked="0"/>
    </xf>
    <xf numFmtId="2" fontId="13" fillId="0" borderId="45" xfId="7" applyNumberFormat="1" applyBorder="1" applyAlignment="1" applyProtection="1">
      <alignment horizontal="center" vertical="center"/>
    </xf>
    <xf numFmtId="9" fontId="13" fillId="9" borderId="0" xfId="12" applyFont="1" applyFill="1" applyAlignment="1" applyProtection="1">
      <alignment vertical="center"/>
      <protection locked="0"/>
    </xf>
    <xf numFmtId="0" fontId="0" fillId="9" borderId="0" xfId="0" applyFill="1" applyProtection="1">
      <protection locked="0"/>
    </xf>
    <xf numFmtId="0" fontId="0" fillId="12" borderId="0" xfId="0" applyFill="1" applyProtection="1">
      <protection locked="0"/>
    </xf>
    <xf numFmtId="0" fontId="11" fillId="12" borderId="0" xfId="7" applyFont="1" applyFill="1" applyAlignment="1" applyProtection="1">
      <alignment vertical="center"/>
      <protection locked="0"/>
    </xf>
    <xf numFmtId="0" fontId="7" fillId="12" borderId="0" xfId="7" applyFont="1" applyFill="1" applyAlignment="1" applyProtection="1">
      <alignment vertical="center"/>
      <protection locked="0"/>
    </xf>
    <xf numFmtId="164" fontId="13" fillId="0" borderId="27" xfId="7" applyNumberFormat="1" applyBorder="1" applyAlignment="1" applyProtection="1">
      <alignment horizontal="center" vertical="center"/>
      <protection locked="0"/>
    </xf>
    <xf numFmtId="164" fontId="13" fillId="0" borderId="42" xfId="7" applyNumberFormat="1" applyBorder="1" applyAlignment="1" applyProtection="1">
      <alignment horizontal="center" vertical="center"/>
      <protection locked="0"/>
    </xf>
    <xf numFmtId="0" fontId="13" fillId="10" borderId="0" xfId="7" applyFill="1" applyBorder="1" applyProtection="1">
      <protection locked="0"/>
    </xf>
    <xf numFmtId="164" fontId="13" fillId="0" borderId="76" xfId="7" applyNumberFormat="1" applyBorder="1" applyAlignment="1" applyProtection="1">
      <alignment horizontal="center" vertical="center"/>
      <protection locked="0"/>
    </xf>
    <xf numFmtId="164" fontId="13" fillId="0" borderId="44" xfId="7" applyNumberFormat="1" applyBorder="1" applyAlignment="1" applyProtection="1">
      <alignment horizontal="center" vertical="center"/>
      <protection locked="0"/>
    </xf>
    <xf numFmtId="0" fontId="13" fillId="0" borderId="76" xfId="7" applyBorder="1" applyAlignment="1" applyProtection="1">
      <alignment horizontal="center" vertical="center"/>
      <protection locked="0"/>
    </xf>
    <xf numFmtId="0" fontId="13" fillId="0" borderId="44" xfId="7" applyBorder="1" applyAlignment="1" applyProtection="1">
      <alignment horizontal="center" vertical="center"/>
      <protection locked="0"/>
    </xf>
    <xf numFmtId="0" fontId="13" fillId="0" borderId="77" xfId="7" applyBorder="1" applyAlignment="1" applyProtection="1">
      <alignment horizontal="center" vertical="center"/>
      <protection locked="0"/>
    </xf>
    <xf numFmtId="0" fontId="13" fillId="0" borderId="7" xfId="7" applyBorder="1" applyAlignment="1" applyProtection="1">
      <alignment horizontal="center" vertical="center"/>
      <protection locked="0"/>
    </xf>
    <xf numFmtId="0" fontId="13" fillId="12" borderId="71" xfId="7" applyFill="1" applyBorder="1" applyAlignment="1" applyProtection="1">
      <alignment horizontal="right" vertical="center"/>
      <protection locked="0"/>
    </xf>
    <xf numFmtId="0" fontId="13" fillId="12" borderId="70" xfId="7" applyFill="1" applyBorder="1" applyAlignment="1" applyProtection="1">
      <alignment horizontal="right" vertical="center"/>
      <protection locked="0"/>
    </xf>
    <xf numFmtId="0" fontId="13" fillId="0" borderId="8" xfId="7" applyBorder="1" applyAlignment="1" applyProtection="1">
      <alignment horizontal="center" vertical="center"/>
      <protection locked="0"/>
    </xf>
    <xf numFmtId="1" fontId="13" fillId="0" borderId="77" xfId="7" applyNumberFormat="1" applyBorder="1" applyAlignment="1" applyProtection="1">
      <alignment horizontal="center" vertical="center"/>
      <protection locked="0"/>
    </xf>
    <xf numFmtId="1" fontId="13" fillId="0" borderId="76" xfId="7" applyNumberFormat="1" applyBorder="1" applyAlignment="1" applyProtection="1">
      <alignment horizontal="center" vertical="center"/>
      <protection locked="0"/>
    </xf>
    <xf numFmtId="0" fontId="13" fillId="12" borderId="62" xfId="7" applyFill="1" applyBorder="1" applyAlignment="1" applyProtection="1">
      <alignment horizontal="right" vertical="center"/>
      <protection locked="0"/>
    </xf>
    <xf numFmtId="49" fontId="4" fillId="0" borderId="0" xfId="0" applyNumberFormat="1" applyFont="1" applyAlignment="1">
      <alignment vertical="center"/>
    </xf>
    <xf numFmtId="49" fontId="32" fillId="0" borderId="0" xfId="0" applyNumberFormat="1" applyFont="1" applyAlignment="1">
      <alignment vertical="center"/>
    </xf>
    <xf numFmtId="0" fontId="14" fillId="0" borderId="0" xfId="0" applyFont="1"/>
    <xf numFmtId="0" fontId="13" fillId="0" borderId="45" xfId="7" applyBorder="1" applyAlignment="1" applyProtection="1">
      <alignment horizontal="center" vertical="center"/>
    </xf>
    <xf numFmtId="0" fontId="14" fillId="11" borderId="70" xfId="7" applyFont="1" applyFill="1" applyBorder="1" applyAlignment="1" applyProtection="1">
      <alignment horizontal="right" vertical="top"/>
      <protection locked="0"/>
    </xf>
    <xf numFmtId="0" fontId="22" fillId="11" borderId="70" xfId="7" applyFont="1" applyFill="1" applyBorder="1" applyAlignment="1" applyProtection="1">
      <alignment vertical="center"/>
      <protection locked="0"/>
    </xf>
    <xf numFmtId="0" fontId="13" fillId="0" borderId="42" xfId="7" applyBorder="1" applyAlignment="1" applyProtection="1">
      <alignment horizontal="center" vertical="center"/>
    </xf>
    <xf numFmtId="0" fontId="13" fillId="0" borderId="13" xfId="7" applyBorder="1" applyAlignment="1" applyProtection="1">
      <alignment horizontal="center" vertical="center"/>
      <protection locked="0"/>
    </xf>
    <xf numFmtId="0" fontId="13" fillId="0" borderId="50" xfId="7" applyBorder="1" applyAlignment="1" applyProtection="1">
      <alignment horizontal="center" vertical="center"/>
    </xf>
    <xf numFmtId="0" fontId="13" fillId="0" borderId="70" xfId="7" applyBorder="1" applyAlignment="1" applyProtection="1">
      <alignment horizontal="center" vertical="center"/>
    </xf>
    <xf numFmtId="0" fontId="13" fillId="0" borderId="65" xfId="7" applyBorder="1" applyAlignment="1" applyProtection="1">
      <alignment horizontal="center" vertical="center"/>
    </xf>
    <xf numFmtId="1" fontId="13" fillId="0" borderId="34" xfId="7" applyNumberFormat="1" applyBorder="1" applyAlignment="1" applyProtection="1">
      <alignment horizontal="center" vertical="center"/>
      <protection locked="0"/>
    </xf>
    <xf numFmtId="2" fontId="13" fillId="0" borderId="53" xfId="7" applyNumberFormat="1" applyBorder="1" applyAlignment="1" applyProtection="1">
      <alignment horizontal="center" vertical="center"/>
      <protection locked="0"/>
    </xf>
    <xf numFmtId="0" fontId="7" fillId="14" borderId="61" xfId="10" applyBorder="1" applyProtection="1">
      <alignment horizontal="center" vertical="center" wrapText="1"/>
      <protection locked="0"/>
    </xf>
    <xf numFmtId="2" fontId="13" fillId="0" borderId="68" xfId="7" applyNumberFormat="1" applyBorder="1" applyAlignment="1" applyProtection="1">
      <alignment horizontal="center" vertical="center"/>
      <protection locked="0"/>
    </xf>
    <xf numFmtId="2" fontId="13" fillId="0" borderId="75" xfId="7" applyNumberFormat="1" applyBorder="1" applyAlignment="1" applyProtection="1">
      <alignment horizontal="center" vertical="center"/>
      <protection locked="0"/>
    </xf>
    <xf numFmtId="0" fontId="14" fillId="11" borderId="27" xfId="7" applyFont="1" applyFill="1" applyBorder="1" applyAlignment="1" applyProtection="1">
      <alignment horizontal="center" vertical="center"/>
      <protection locked="0"/>
    </xf>
    <xf numFmtId="0" fontId="7" fillId="14" borderId="1" xfId="10" applyBorder="1" applyProtection="1">
      <alignment horizontal="center" vertical="center" wrapText="1"/>
      <protection locked="0"/>
    </xf>
    <xf numFmtId="9" fontId="13" fillId="0" borderId="50" xfId="12" applyFont="1" applyBorder="1" applyAlignment="1" applyProtection="1">
      <alignment horizontal="center" vertical="center"/>
    </xf>
    <xf numFmtId="2" fontId="13" fillId="0" borderId="50" xfId="7" applyNumberFormat="1" applyBorder="1" applyAlignment="1" applyProtection="1">
      <alignment horizontal="center" vertical="center"/>
    </xf>
    <xf numFmtId="2" fontId="13" fillId="0" borderId="50" xfId="7" applyNumberFormat="1" applyBorder="1" applyAlignment="1" applyProtection="1">
      <alignment horizontal="center" vertical="center"/>
      <protection locked="0"/>
    </xf>
    <xf numFmtId="2" fontId="13" fillId="0" borderId="62" xfId="7" applyNumberFormat="1" applyBorder="1" applyAlignment="1" applyProtection="1">
      <alignment horizontal="center" vertical="center"/>
      <protection locked="0"/>
    </xf>
    <xf numFmtId="0" fontId="14" fillId="11" borderId="76" xfId="7" applyFont="1" applyFill="1" applyBorder="1" applyAlignment="1" applyProtection="1">
      <alignment horizontal="center" vertical="center"/>
      <protection locked="0"/>
    </xf>
    <xf numFmtId="9" fontId="13" fillId="0" borderId="72" xfId="12" applyFont="1" applyBorder="1" applyAlignment="1" applyProtection="1">
      <alignment horizontal="center" vertical="center"/>
    </xf>
    <xf numFmtId="2" fontId="13" fillId="0" borderId="70" xfId="7" applyNumberFormat="1" applyBorder="1" applyAlignment="1" applyProtection="1">
      <alignment horizontal="center" vertical="center"/>
      <protection locked="0"/>
    </xf>
    <xf numFmtId="0" fontId="14" fillId="19" borderId="0" xfId="0" applyFont="1" applyFill="1"/>
    <xf numFmtId="0" fontId="3" fillId="19" borderId="0" xfId="0" applyFont="1" applyFill="1"/>
    <xf numFmtId="0" fontId="28" fillId="9" borderId="38" xfId="7" applyFont="1" applyFill="1" applyBorder="1" applyAlignment="1">
      <alignment horizontal="center" vertical="center"/>
    </xf>
    <xf numFmtId="0" fontId="28" fillId="9" borderId="51" xfId="7" applyFont="1" applyFill="1" applyBorder="1" applyAlignment="1">
      <alignment horizontal="center" vertical="center"/>
    </xf>
    <xf numFmtId="0" fontId="28" fillId="9" borderId="42" xfId="7" applyFont="1" applyFill="1" applyBorder="1" applyAlignment="1">
      <alignment horizontal="center" vertical="center"/>
    </xf>
    <xf numFmtId="0" fontId="28" fillId="9" borderId="54" xfId="7" applyFont="1" applyFill="1" applyBorder="1" applyAlignment="1">
      <alignment horizontal="center" vertical="center"/>
    </xf>
    <xf numFmtId="164" fontId="26" fillId="0" borderId="38" xfId="7" applyNumberFormat="1" applyFont="1" applyBorder="1" applyAlignment="1">
      <alignment horizontal="center" vertical="center"/>
    </xf>
    <xf numFmtId="164" fontId="29" fillId="0" borderId="42" xfId="7" quotePrefix="1" applyNumberFormat="1" applyFont="1" applyBorder="1" applyAlignment="1">
      <alignment horizontal="center" vertical="center"/>
    </xf>
    <xf numFmtId="0" fontId="22" fillId="9" borderId="40" xfId="7" applyFont="1" applyFill="1" applyBorder="1" applyAlignment="1">
      <alignment horizontal="center" vertical="center" wrapText="1"/>
    </xf>
    <xf numFmtId="0" fontId="22" fillId="9" borderId="42" xfId="7" applyFont="1" applyFill="1" applyBorder="1" applyAlignment="1">
      <alignment horizontal="center" vertical="center" wrapText="1"/>
    </xf>
    <xf numFmtId="0" fontId="22" fillId="9" borderId="54" xfId="7" applyFont="1" applyFill="1" applyBorder="1" applyAlignment="1">
      <alignment horizontal="center" vertical="center" wrapText="1"/>
    </xf>
    <xf numFmtId="0" fontId="22" fillId="9" borderId="43" xfId="7" applyFont="1" applyFill="1" applyBorder="1" applyAlignment="1">
      <alignment horizontal="center" vertical="center" wrapText="1"/>
    </xf>
    <xf numFmtId="9" fontId="22" fillId="0" borderId="10" xfId="7" applyNumberFormat="1" applyFont="1" applyBorder="1" applyAlignment="1">
      <alignment horizontal="center" vertical="center"/>
    </xf>
    <xf numFmtId="9" fontId="22" fillId="0" borderId="10" xfId="7" applyNumberFormat="1" applyFont="1" applyBorder="1" applyAlignment="1">
      <alignment horizontal="center" vertical="center" wrapText="1"/>
    </xf>
    <xf numFmtId="9" fontId="22" fillId="0" borderId="10" xfId="7" applyNumberFormat="1" applyFont="1" applyBorder="1" applyAlignment="1">
      <alignment horizontal="left" vertical="center"/>
    </xf>
    <xf numFmtId="9" fontId="22" fillId="0" borderId="40" xfId="7" applyNumberFormat="1" applyFont="1" applyBorder="1" applyAlignment="1">
      <alignment horizontal="center" vertical="center"/>
    </xf>
    <xf numFmtId="0" fontId="0" fillId="9" borderId="0" xfId="0" applyFill="1"/>
    <xf numFmtId="0" fontId="0" fillId="10" borderId="0" xfId="0" applyFill="1"/>
    <xf numFmtId="0" fontId="13" fillId="10" borderId="0" xfId="7" applyFill="1" applyBorder="1" applyAlignment="1">
      <alignment vertical="center"/>
    </xf>
    <xf numFmtId="1" fontId="13" fillId="0" borderId="0" xfId="7" applyNumberFormat="1" applyBorder="1" applyAlignment="1" applyProtection="1">
      <alignment horizontal="center" vertical="center"/>
      <protection locked="0"/>
    </xf>
    <xf numFmtId="0" fontId="13" fillId="0" borderId="62" xfId="7" applyBorder="1" applyAlignment="1" applyProtection="1">
      <alignment horizontal="center" vertical="center"/>
    </xf>
    <xf numFmtId="0" fontId="14" fillId="11" borderId="45" xfId="7" applyFont="1" applyFill="1" applyBorder="1" applyAlignment="1" applyProtection="1">
      <alignment horizontal="right" vertical="top"/>
      <protection locked="0"/>
    </xf>
    <xf numFmtId="164" fontId="13" fillId="0" borderId="65" xfId="7" applyNumberFormat="1" applyBorder="1" applyAlignment="1" applyProtection="1">
      <alignment horizontal="center" vertical="center"/>
    </xf>
    <xf numFmtId="2" fontId="13" fillId="0" borderId="34" xfId="7" applyNumberFormat="1" applyBorder="1" applyAlignment="1" applyProtection="1">
      <alignment horizontal="center" vertical="center"/>
      <protection locked="0"/>
    </xf>
    <xf numFmtId="0" fontId="13" fillId="0" borderId="77" xfId="7" applyBorder="1" applyAlignment="1" applyProtection="1">
      <alignment horizontal="center" vertical="center"/>
    </xf>
    <xf numFmtId="164" fontId="13" fillId="0" borderId="77" xfId="7" applyNumberFormat="1" applyBorder="1" applyAlignment="1" applyProtection="1">
      <alignment horizontal="center" vertical="center"/>
    </xf>
    <xf numFmtId="0" fontId="13" fillId="0" borderId="44" xfId="7" applyBorder="1" applyAlignment="1" applyProtection="1">
      <alignment horizontal="center" vertical="center"/>
    </xf>
    <xf numFmtId="0" fontId="2" fillId="12" borderId="50" xfId="7" applyFont="1" applyFill="1" applyBorder="1" applyAlignment="1" applyProtection="1">
      <alignment horizontal="right" vertical="center"/>
      <protection locked="0"/>
    </xf>
    <xf numFmtId="0" fontId="2" fillId="12" borderId="70" xfId="7" applyFont="1" applyFill="1" applyBorder="1" applyAlignment="1" applyProtection="1">
      <alignment horizontal="right" vertical="center"/>
      <protection locked="0"/>
    </xf>
    <xf numFmtId="0" fontId="2" fillId="12" borderId="72" xfId="7" applyFont="1" applyFill="1" applyBorder="1" applyAlignment="1" applyProtection="1">
      <alignment horizontal="right" vertical="center"/>
      <protection locked="0"/>
    </xf>
    <xf numFmtId="0" fontId="2" fillId="12" borderId="50" xfId="0" applyFont="1" applyFill="1" applyBorder="1" applyAlignment="1" applyProtection="1">
      <alignment horizontal="right"/>
      <protection locked="0"/>
    </xf>
    <xf numFmtId="0" fontId="3" fillId="10" borderId="0" xfId="7" applyFont="1" applyFill="1" applyBorder="1" applyAlignment="1" applyProtection="1">
      <alignment horizontal="left" vertical="top"/>
      <protection locked="0"/>
    </xf>
    <xf numFmtId="14" fontId="15" fillId="10" borderId="0" xfId="7" applyNumberFormat="1" applyFont="1" applyFill="1" applyBorder="1" applyAlignment="1" applyProtection="1">
      <alignment horizontal="center" vertical="center"/>
      <protection locked="0"/>
    </xf>
    <xf numFmtId="0" fontId="11" fillId="10" borderId="0" xfId="7" applyFont="1" applyFill="1" applyAlignment="1" applyProtection="1">
      <alignment vertical="center"/>
      <protection locked="0"/>
    </xf>
    <xf numFmtId="0" fontId="7" fillId="10" borderId="0" xfId="7" applyFont="1" applyFill="1" applyAlignment="1" applyProtection="1">
      <alignment vertical="center"/>
      <protection locked="0"/>
    </xf>
    <xf numFmtId="0" fontId="13" fillId="10" borderId="0" xfId="7" applyFill="1" applyAlignment="1" applyProtection="1">
      <alignment vertical="center"/>
      <protection locked="0"/>
    </xf>
    <xf numFmtId="0" fontId="13" fillId="10" borderId="0" xfId="7" applyFill="1" applyBorder="1" applyAlignment="1" applyProtection="1">
      <alignment vertical="center"/>
      <protection locked="0"/>
    </xf>
    <xf numFmtId="0" fontId="14" fillId="11" borderId="77" xfId="7" applyFont="1" applyFill="1" applyBorder="1" applyAlignment="1" applyProtection="1">
      <alignment horizontal="center" vertical="center"/>
      <protection locked="0"/>
    </xf>
    <xf numFmtId="0" fontId="14" fillId="11" borderId="65" xfId="7" applyFont="1" applyFill="1" applyBorder="1" applyAlignment="1" applyProtection="1">
      <alignment horizontal="center" vertical="center"/>
      <protection locked="0"/>
    </xf>
    <xf numFmtId="0" fontId="2" fillId="12" borderId="45" xfId="0" applyFont="1" applyFill="1" applyBorder="1" applyAlignment="1" applyProtection="1">
      <alignment horizontal="right"/>
      <protection locked="0"/>
    </xf>
    <xf numFmtId="0" fontId="7" fillId="14" borderId="69" xfId="10" applyBorder="1" applyProtection="1">
      <alignment horizontal="center" vertical="center" wrapText="1"/>
      <protection locked="0"/>
    </xf>
    <xf numFmtId="9" fontId="13" fillId="0" borderId="45" xfId="12" applyFont="1" applyBorder="1" applyAlignment="1" applyProtection="1">
      <alignment horizontal="center" vertical="center"/>
    </xf>
    <xf numFmtId="1" fontId="13" fillId="0" borderId="44" xfId="7" applyNumberFormat="1" applyBorder="1" applyAlignment="1" applyProtection="1">
      <alignment horizontal="center" vertical="center"/>
      <protection locked="0"/>
    </xf>
    <xf numFmtId="0" fontId="14" fillId="12" borderId="20" xfId="0" applyFont="1" applyFill="1" applyBorder="1" applyAlignment="1" applyProtection="1">
      <alignment horizontal="right"/>
      <protection locked="0"/>
    </xf>
    <xf numFmtId="0" fontId="13" fillId="0" borderId="31" xfId="7" applyBorder="1" applyAlignment="1" applyProtection="1">
      <alignment horizontal="center" vertical="center"/>
    </xf>
    <xf numFmtId="0" fontId="13" fillId="0" borderId="47" xfId="7" applyBorder="1" applyAlignment="1" applyProtection="1">
      <alignment horizontal="center" vertical="center"/>
    </xf>
    <xf numFmtId="0" fontId="13" fillId="0" borderId="32" xfId="7" applyBorder="1" applyAlignment="1" applyProtection="1">
      <alignment horizontal="center" vertical="center"/>
      <protection locked="0"/>
    </xf>
    <xf numFmtId="9" fontId="13" fillId="0" borderId="20" xfId="12" applyFont="1" applyBorder="1" applyAlignment="1" applyProtection="1">
      <alignment horizontal="center" vertical="center"/>
    </xf>
    <xf numFmtId="2" fontId="13" fillId="0" borderId="72" xfId="7" applyNumberFormat="1" applyBorder="1" applyAlignment="1" applyProtection="1">
      <alignment horizontal="center" vertical="center"/>
    </xf>
    <xf numFmtId="0" fontId="0" fillId="0" borderId="50" xfId="0" applyBorder="1" applyProtection="1">
      <protection locked="0"/>
    </xf>
    <xf numFmtId="0" fontId="0" fillId="0" borderId="72" xfId="0" applyBorder="1" applyProtection="1">
      <protection locked="0"/>
    </xf>
    <xf numFmtId="2" fontId="13" fillId="0" borderId="45" xfId="7" applyNumberFormat="1" applyBorder="1" applyAlignment="1" applyProtection="1">
      <alignment horizontal="center" vertical="center"/>
      <protection locked="0"/>
    </xf>
    <xf numFmtId="0" fontId="13" fillId="0" borderId="72" xfId="7" applyBorder="1" applyAlignment="1" applyProtection="1">
      <alignment horizontal="center" vertical="center"/>
      <protection locked="0"/>
    </xf>
    <xf numFmtId="9" fontId="13" fillId="0" borderId="50" xfId="12" applyFont="1" applyBorder="1" applyAlignment="1" applyProtection="1">
      <alignment horizontal="center" vertical="center"/>
      <protection locked="0"/>
    </xf>
    <xf numFmtId="9" fontId="13" fillId="0" borderId="72" xfId="12" applyFont="1" applyBorder="1" applyAlignment="1" applyProtection="1">
      <alignment horizontal="center" vertical="center"/>
      <protection locked="0"/>
    </xf>
    <xf numFmtId="0" fontId="13" fillId="9" borderId="0" xfId="7" applyFill="1" applyAlignment="1" applyProtection="1">
      <alignment vertical="center"/>
    </xf>
    <xf numFmtId="0" fontId="13" fillId="10" borderId="15" xfId="7" applyFill="1" applyBorder="1" applyAlignment="1" applyProtection="1">
      <alignment vertical="center"/>
    </xf>
    <xf numFmtId="0" fontId="13" fillId="10" borderId="17" xfId="7" applyFill="1" applyBorder="1" applyAlignment="1" applyProtection="1">
      <alignment vertical="center"/>
    </xf>
    <xf numFmtId="0" fontId="13" fillId="10" borderId="16" xfId="7" applyFill="1" applyBorder="1" applyAlignment="1" applyProtection="1">
      <alignment vertical="center"/>
    </xf>
    <xf numFmtId="0" fontId="13" fillId="10" borderId="18" xfId="7" applyFill="1" applyBorder="1" applyAlignment="1" applyProtection="1">
      <alignment vertical="center"/>
    </xf>
    <xf numFmtId="0" fontId="13" fillId="10" borderId="0" xfId="7" applyFill="1" applyBorder="1" applyAlignment="1" applyProtection="1">
      <alignment vertical="center"/>
    </xf>
    <xf numFmtId="0" fontId="13" fillId="10" borderId="19" xfId="7" applyFill="1" applyBorder="1" applyAlignment="1" applyProtection="1">
      <alignment vertical="center"/>
    </xf>
    <xf numFmtId="0" fontId="11" fillId="10" borderId="18" xfId="7" applyFont="1" applyFill="1" applyBorder="1" applyAlignment="1" applyProtection="1">
      <alignment vertical="center"/>
    </xf>
    <xf numFmtId="0" fontId="11" fillId="10" borderId="19" xfId="7" applyFont="1" applyFill="1" applyBorder="1" applyAlignment="1" applyProtection="1">
      <alignment vertical="center"/>
    </xf>
    <xf numFmtId="0" fontId="11" fillId="9" borderId="0" xfId="7" applyFont="1" applyFill="1" applyAlignment="1" applyProtection="1">
      <alignment vertical="center"/>
    </xf>
    <xf numFmtId="0" fontId="7" fillId="10" borderId="18" xfId="7" applyFont="1" applyFill="1" applyBorder="1" applyAlignment="1" applyProtection="1">
      <alignment vertical="center"/>
    </xf>
    <xf numFmtId="0" fontId="7" fillId="10" borderId="19" xfId="7" applyFont="1" applyFill="1" applyBorder="1" applyAlignment="1" applyProtection="1">
      <alignment vertical="center"/>
    </xf>
    <xf numFmtId="0" fontId="7" fillId="9" borderId="0" xfId="7" applyFont="1" applyFill="1" applyAlignment="1" applyProtection="1">
      <alignment vertical="center"/>
    </xf>
    <xf numFmtId="0" fontId="13" fillId="10" borderId="0" xfId="7" applyFill="1" applyBorder="1" applyProtection="1"/>
    <xf numFmtId="0" fontId="22" fillId="11" borderId="14" xfId="7" applyFont="1" applyFill="1" applyBorder="1" applyAlignment="1" applyProtection="1">
      <alignment vertical="center"/>
    </xf>
    <xf numFmtId="0" fontId="22" fillId="11" borderId="20" xfId="7" applyFont="1" applyFill="1" applyBorder="1" applyAlignment="1" applyProtection="1">
      <alignment vertical="center"/>
    </xf>
    <xf numFmtId="0" fontId="14" fillId="11" borderId="29" xfId="7" applyFont="1" applyFill="1" applyBorder="1" applyAlignment="1" applyProtection="1">
      <alignment horizontal="center" vertical="center"/>
    </xf>
    <xf numFmtId="0" fontId="14" fillId="11" borderId="67" xfId="7" applyFont="1" applyFill="1" applyBorder="1" applyAlignment="1" applyProtection="1">
      <alignment horizontal="center" vertical="center"/>
    </xf>
    <xf numFmtId="0" fontId="14" fillId="11" borderId="74" xfId="7" applyFont="1" applyFill="1" applyBorder="1" applyAlignment="1" applyProtection="1">
      <alignment horizontal="center" vertical="center"/>
    </xf>
    <xf numFmtId="0" fontId="13" fillId="12" borderId="45" xfId="7" applyFill="1" applyBorder="1" applyAlignment="1" applyProtection="1">
      <alignment horizontal="right" vertical="center"/>
    </xf>
    <xf numFmtId="164" fontId="13" fillId="0" borderId="76" xfId="7" applyNumberFormat="1" applyBorder="1" applyAlignment="1" applyProtection="1">
      <alignment horizontal="center" vertical="center"/>
    </xf>
    <xf numFmtId="164" fontId="13" fillId="0" borderId="27" xfId="7" applyNumberFormat="1" applyBorder="1" applyAlignment="1" applyProtection="1">
      <alignment horizontal="center" vertical="center"/>
    </xf>
    <xf numFmtId="1" fontId="13" fillId="0" borderId="27" xfId="7" applyNumberFormat="1" applyBorder="1" applyAlignment="1" applyProtection="1">
      <alignment horizontal="center" vertical="center"/>
    </xf>
    <xf numFmtId="1" fontId="13" fillId="0" borderId="64" xfId="7" applyNumberFormat="1" applyBorder="1" applyAlignment="1" applyProtection="1">
      <alignment horizontal="center" vertical="center"/>
    </xf>
    <xf numFmtId="0" fontId="13" fillId="12" borderId="72" xfId="7" applyFill="1" applyBorder="1" applyAlignment="1" applyProtection="1">
      <alignment horizontal="right" vertical="center"/>
    </xf>
    <xf numFmtId="164" fontId="13" fillId="0" borderId="44" xfId="7" applyNumberFormat="1" applyBorder="1" applyAlignment="1" applyProtection="1">
      <alignment horizontal="center" vertical="center"/>
    </xf>
    <xf numFmtId="164" fontId="13" fillId="0" borderId="42" xfId="7" applyNumberFormat="1" applyBorder="1" applyAlignment="1" applyProtection="1">
      <alignment horizontal="center" vertical="center"/>
    </xf>
    <xf numFmtId="164" fontId="13" fillId="0" borderId="54" xfId="7" applyNumberFormat="1" applyBorder="1" applyAlignment="1" applyProtection="1">
      <alignment horizontal="center" vertical="center"/>
    </xf>
    <xf numFmtId="0" fontId="13" fillId="12" borderId="71" xfId="7" applyFill="1" applyBorder="1" applyAlignment="1" applyProtection="1">
      <alignment horizontal="right" vertical="center"/>
    </xf>
    <xf numFmtId="1" fontId="13" fillId="0" borderId="9" xfId="7" applyNumberFormat="1" applyBorder="1" applyAlignment="1" applyProtection="1">
      <alignment horizontal="center" vertical="center"/>
    </xf>
    <xf numFmtId="1" fontId="13" fillId="0" borderId="38" xfId="7" applyNumberFormat="1" applyBorder="1" applyAlignment="1" applyProtection="1">
      <alignment horizontal="center" vertical="center"/>
    </xf>
    <xf numFmtId="1" fontId="13" fillId="0" borderId="28" xfId="7" applyNumberFormat="1" applyBorder="1" applyAlignment="1" applyProtection="1">
      <alignment horizontal="center" vertical="center"/>
    </xf>
    <xf numFmtId="1" fontId="13" fillId="0" borderId="51" xfId="7" applyNumberFormat="1" applyBorder="1" applyAlignment="1" applyProtection="1">
      <alignment horizontal="center" vertical="center"/>
    </xf>
    <xf numFmtId="0" fontId="13" fillId="12" borderId="50" xfId="7" applyFill="1" applyBorder="1" applyAlignment="1" applyProtection="1">
      <alignment horizontal="right" vertical="center"/>
    </xf>
    <xf numFmtId="0" fontId="13" fillId="0" borderId="76" xfId="7" applyBorder="1" applyAlignment="1" applyProtection="1">
      <alignment horizontal="center" vertical="center"/>
    </xf>
    <xf numFmtId="0" fontId="13" fillId="0" borderId="27" xfId="7" applyBorder="1" applyAlignment="1" applyProtection="1">
      <alignment horizontal="center" vertical="center"/>
    </xf>
    <xf numFmtId="0" fontId="13" fillId="0" borderId="64" xfId="7" applyBorder="1" applyAlignment="1" applyProtection="1">
      <alignment horizontal="center" vertical="center"/>
    </xf>
    <xf numFmtId="0" fontId="13" fillId="12" borderId="70" xfId="7" applyFill="1" applyBorder="1" applyAlignment="1" applyProtection="1">
      <alignment horizontal="right" vertical="center"/>
    </xf>
    <xf numFmtId="0" fontId="13" fillId="0" borderId="7" xfId="7" applyBorder="1" applyAlignment="1" applyProtection="1">
      <alignment horizontal="center" vertical="center"/>
    </xf>
    <xf numFmtId="0" fontId="13" fillId="0" borderId="28" xfId="7" applyBorder="1" applyAlignment="1" applyProtection="1">
      <alignment horizontal="center" vertical="center"/>
    </xf>
    <xf numFmtId="0" fontId="13" fillId="0" borderId="55" xfId="7" applyBorder="1" applyAlignment="1" applyProtection="1">
      <alignment horizontal="center" vertical="center"/>
    </xf>
    <xf numFmtId="1" fontId="13" fillId="0" borderId="47" xfId="7" applyNumberFormat="1" applyBorder="1" applyAlignment="1" applyProtection="1">
      <alignment horizontal="center" vertical="center"/>
    </xf>
    <xf numFmtId="0" fontId="13" fillId="0" borderId="46" xfId="7" applyBorder="1" applyAlignment="1" applyProtection="1">
      <alignment horizontal="center" vertical="center"/>
    </xf>
    <xf numFmtId="0" fontId="14" fillId="11" borderId="14" xfId="7" applyFont="1" applyFill="1" applyBorder="1" applyAlignment="1" applyProtection="1">
      <alignment horizontal="center" vertical="center"/>
    </xf>
    <xf numFmtId="0" fontId="14" fillId="11" borderId="73" xfId="7" applyFont="1" applyFill="1" applyBorder="1" applyAlignment="1" applyProtection="1">
      <alignment horizontal="center" vertical="center"/>
    </xf>
    <xf numFmtId="0" fontId="2" fillId="12" borderId="70" xfId="7" applyFont="1" applyFill="1" applyBorder="1" applyAlignment="1" applyProtection="1">
      <alignment horizontal="right" vertical="center"/>
    </xf>
    <xf numFmtId="0" fontId="13" fillId="0" borderId="8" xfId="7" applyBorder="1" applyAlignment="1" applyProtection="1">
      <alignment horizontal="center" vertical="center"/>
    </xf>
    <xf numFmtId="0" fontId="13" fillId="0" borderId="37" xfId="7" applyBorder="1" applyAlignment="1" applyProtection="1">
      <alignment horizontal="center" vertical="center"/>
    </xf>
    <xf numFmtId="1" fontId="13" fillId="0" borderId="37" xfId="7" applyNumberFormat="1" applyBorder="1" applyAlignment="1" applyProtection="1">
      <alignment horizontal="center" vertical="center"/>
    </xf>
    <xf numFmtId="0" fontId="13" fillId="0" borderId="60" xfId="7" applyBorder="1" applyAlignment="1" applyProtection="1">
      <alignment horizontal="center" vertical="center"/>
    </xf>
    <xf numFmtId="0" fontId="13" fillId="12" borderId="45" xfId="0" applyFont="1" applyFill="1" applyBorder="1" applyAlignment="1" applyProtection="1">
      <alignment horizontal="right"/>
    </xf>
    <xf numFmtId="1" fontId="13" fillId="0" borderId="77" xfId="7" applyNumberFormat="1" applyBorder="1" applyAlignment="1" applyProtection="1">
      <alignment horizontal="center" vertical="center"/>
    </xf>
    <xf numFmtId="1" fontId="13" fillId="0" borderId="65" xfId="7" applyNumberFormat="1" applyBorder="1" applyAlignment="1" applyProtection="1">
      <alignment horizontal="center" vertical="center"/>
    </xf>
    <xf numFmtId="1" fontId="13" fillId="0" borderId="66" xfId="7" applyNumberFormat="1" applyBorder="1" applyAlignment="1" applyProtection="1">
      <alignment horizontal="center" vertical="center"/>
    </xf>
    <xf numFmtId="0" fontId="13" fillId="12" borderId="70" xfId="0" applyFont="1" applyFill="1" applyBorder="1" applyAlignment="1" applyProtection="1">
      <alignment horizontal="right"/>
    </xf>
    <xf numFmtId="1" fontId="13" fillId="0" borderId="76" xfId="7" applyNumberFormat="1" applyBorder="1" applyAlignment="1" applyProtection="1">
      <alignment horizontal="center" vertical="center"/>
    </xf>
    <xf numFmtId="0" fontId="13" fillId="12" borderId="50" xfId="0" applyFont="1" applyFill="1" applyBorder="1" applyAlignment="1" applyProtection="1">
      <alignment horizontal="right"/>
    </xf>
    <xf numFmtId="0" fontId="13" fillId="12" borderId="62" xfId="0" applyFont="1" applyFill="1" applyBorder="1" applyAlignment="1" applyProtection="1">
      <alignment horizontal="right"/>
    </xf>
    <xf numFmtId="1" fontId="13" fillId="0" borderId="8" xfId="7" applyNumberFormat="1" applyBorder="1" applyAlignment="1" applyProtection="1">
      <alignment horizontal="center" vertical="center"/>
    </xf>
    <xf numFmtId="1" fontId="13" fillId="0" borderId="60" xfId="7" applyNumberFormat="1" applyBorder="1" applyAlignment="1" applyProtection="1">
      <alignment horizontal="center" vertical="center"/>
    </xf>
    <xf numFmtId="0" fontId="13" fillId="0" borderId="66" xfId="7" applyBorder="1" applyAlignment="1" applyProtection="1">
      <alignment horizontal="center" vertical="center"/>
    </xf>
    <xf numFmtId="0" fontId="13" fillId="12" borderId="72" xfId="0" applyFont="1" applyFill="1" applyBorder="1" applyAlignment="1" applyProtection="1">
      <alignment horizontal="right"/>
    </xf>
    <xf numFmtId="1" fontId="13" fillId="0" borderId="42" xfId="7" applyNumberFormat="1" applyBorder="1" applyAlignment="1" applyProtection="1">
      <alignment horizontal="center" vertical="center"/>
    </xf>
    <xf numFmtId="0" fontId="13" fillId="0" borderId="54" xfId="7" applyBorder="1" applyAlignment="1" applyProtection="1">
      <alignment horizontal="center" vertical="center"/>
    </xf>
    <xf numFmtId="0" fontId="13" fillId="0" borderId="9" xfId="7" applyBorder="1" applyAlignment="1" applyProtection="1">
      <alignment horizontal="center" vertical="center"/>
    </xf>
    <xf numFmtId="0" fontId="13" fillId="0" borderId="38" xfId="7" applyBorder="1" applyAlignment="1" applyProtection="1">
      <alignment horizontal="center" vertical="center"/>
    </xf>
    <xf numFmtId="0" fontId="13" fillId="0" borderId="51" xfId="7" applyBorder="1" applyAlignment="1" applyProtection="1">
      <alignment horizontal="center" vertical="center"/>
    </xf>
    <xf numFmtId="0" fontId="21" fillId="9" borderId="0" xfId="7" applyFont="1" applyFill="1" applyAlignment="1" applyProtection="1">
      <alignment horizontal="center" vertical="center" wrapText="1"/>
      <protection locked="0"/>
    </xf>
    <xf numFmtId="0" fontId="7" fillId="9" borderId="0" xfId="7" applyFont="1" applyFill="1" applyAlignment="1" applyProtection="1">
      <alignment horizontal="center" vertical="center" wrapText="1"/>
      <protection locked="0"/>
    </xf>
    <xf numFmtId="0" fontId="31" fillId="0" borderId="3" xfId="0" applyFont="1" applyBorder="1" applyAlignment="1" applyProtection="1">
      <alignment horizontal="center" vertical="center"/>
    </xf>
    <xf numFmtId="0" fontId="31" fillId="0" borderId="0" xfId="0" applyFont="1" applyBorder="1" applyAlignment="1" applyProtection="1">
      <alignment horizontal="center" vertical="center"/>
    </xf>
    <xf numFmtId="0" fontId="31" fillId="0" borderId="19" xfId="0" applyFont="1" applyBorder="1" applyAlignment="1" applyProtection="1">
      <alignment horizontal="center" vertical="center"/>
    </xf>
    <xf numFmtId="164" fontId="21" fillId="9" borderId="0" xfId="7" applyNumberFormat="1" applyFont="1" applyFill="1" applyAlignment="1" applyProtection="1">
      <alignment horizontal="center" vertical="center"/>
      <protection locked="0"/>
    </xf>
    <xf numFmtId="0" fontId="21" fillId="19" borderId="32" xfId="7" applyFont="1" applyFill="1" applyBorder="1" applyAlignment="1" applyProtection="1">
      <alignment horizontal="center" vertical="center"/>
      <protection locked="0"/>
    </xf>
    <xf numFmtId="0" fontId="21" fillId="19" borderId="13" xfId="7" applyFont="1" applyFill="1" applyBorder="1" applyAlignment="1" applyProtection="1">
      <alignment horizontal="center" vertical="center"/>
      <protection locked="0"/>
    </xf>
    <xf numFmtId="0" fontId="21" fillId="19" borderId="21" xfId="7" applyFont="1" applyFill="1" applyBorder="1" applyAlignment="1" applyProtection="1">
      <alignment horizontal="center" vertical="center"/>
      <protection locked="0"/>
    </xf>
    <xf numFmtId="9" fontId="23" fillId="9" borderId="15" xfId="7" applyNumberFormat="1" applyFont="1" applyFill="1" applyBorder="1" applyAlignment="1" applyProtection="1">
      <alignment horizontal="center" vertical="center"/>
    </xf>
    <xf numFmtId="9" fontId="23" fillId="9" borderId="17" xfId="7" applyNumberFormat="1" applyFont="1" applyFill="1" applyBorder="1" applyAlignment="1" applyProtection="1">
      <alignment horizontal="center" vertical="center"/>
    </xf>
    <xf numFmtId="9" fontId="23" fillId="9" borderId="16" xfId="7" applyNumberFormat="1" applyFont="1" applyFill="1" applyBorder="1" applyAlignment="1" applyProtection="1">
      <alignment horizontal="center" vertical="center"/>
    </xf>
    <xf numFmtId="2" fontId="25" fillId="0" borderId="12" xfId="7" applyNumberFormat="1" applyFont="1" applyBorder="1" applyAlignment="1" applyProtection="1">
      <alignment horizontal="center" vertical="center"/>
    </xf>
    <xf numFmtId="2" fontId="25" fillId="0" borderId="13" xfId="7" applyNumberFormat="1" applyFont="1" applyBorder="1" applyAlignment="1" applyProtection="1">
      <alignment horizontal="center" vertical="center"/>
    </xf>
    <xf numFmtId="2" fontId="25" fillId="0" borderId="21" xfId="7" applyNumberFormat="1" applyFont="1" applyBorder="1" applyAlignment="1" applyProtection="1">
      <alignment horizontal="center" vertical="center"/>
    </xf>
    <xf numFmtId="9" fontId="19" fillId="19" borderId="18" xfId="7" applyNumberFormat="1" applyFont="1" applyFill="1" applyBorder="1" applyAlignment="1" applyProtection="1">
      <alignment horizontal="center" vertical="center" wrapText="1"/>
    </xf>
    <xf numFmtId="9" fontId="19" fillId="19" borderId="0" xfId="7" applyNumberFormat="1" applyFont="1" applyFill="1" applyBorder="1" applyAlignment="1" applyProtection="1">
      <alignment horizontal="center" vertical="center" wrapText="1"/>
    </xf>
    <xf numFmtId="9" fontId="19" fillId="19" borderId="19" xfId="7" applyNumberFormat="1" applyFont="1" applyFill="1" applyBorder="1" applyAlignment="1" applyProtection="1">
      <alignment horizontal="center" vertical="center" wrapText="1"/>
    </xf>
    <xf numFmtId="9" fontId="19" fillId="19" borderId="12" xfId="7" applyNumberFormat="1" applyFont="1" applyFill="1" applyBorder="1" applyAlignment="1" applyProtection="1">
      <alignment horizontal="center" vertical="center" wrapText="1"/>
    </xf>
    <xf numFmtId="9" fontId="19" fillId="19" borderId="13" xfId="7" applyNumberFormat="1" applyFont="1" applyFill="1" applyBorder="1" applyAlignment="1" applyProtection="1">
      <alignment horizontal="center" vertical="center" wrapText="1"/>
    </xf>
    <xf numFmtId="9" fontId="19" fillId="19" borderId="21" xfId="7" applyNumberFormat="1" applyFont="1" applyFill="1" applyBorder="1" applyAlignment="1" applyProtection="1">
      <alignment horizontal="center" vertical="center" wrapText="1"/>
    </xf>
    <xf numFmtId="9" fontId="27" fillId="9" borderId="15" xfId="7" applyNumberFormat="1" applyFont="1" applyFill="1" applyBorder="1" applyAlignment="1" applyProtection="1">
      <alignment horizontal="center" vertical="center"/>
    </xf>
    <xf numFmtId="9" fontId="27" fillId="9" borderId="17" xfId="7" applyNumberFormat="1" applyFont="1" applyFill="1" applyBorder="1" applyAlignment="1" applyProtection="1">
      <alignment horizontal="center" vertical="center"/>
    </xf>
    <xf numFmtId="9" fontId="27" fillId="9" borderId="16" xfId="7" applyNumberFormat="1" applyFont="1" applyFill="1" applyBorder="1" applyAlignment="1" applyProtection="1">
      <alignment horizontal="center" vertical="center"/>
    </xf>
    <xf numFmtId="9" fontId="28" fillId="19" borderId="18" xfId="7" applyNumberFormat="1" applyFont="1" applyFill="1" applyBorder="1" applyAlignment="1" applyProtection="1">
      <alignment horizontal="center" vertical="center" wrapText="1"/>
    </xf>
    <xf numFmtId="9" fontId="28" fillId="19" borderId="0" xfId="7" applyNumberFormat="1" applyFont="1" applyFill="1" applyBorder="1" applyAlignment="1" applyProtection="1">
      <alignment horizontal="center" vertical="center" wrapText="1"/>
    </xf>
    <xf numFmtId="9" fontId="28" fillId="19" borderId="19" xfId="7" applyNumberFormat="1" applyFont="1" applyFill="1" applyBorder="1" applyAlignment="1" applyProtection="1">
      <alignment horizontal="center" vertical="center" wrapText="1"/>
    </xf>
    <xf numFmtId="9" fontId="22" fillId="9" borderId="36" xfId="7" applyNumberFormat="1" applyFont="1" applyFill="1" applyBorder="1" applyAlignment="1" applyProtection="1">
      <alignment horizontal="center" vertical="center"/>
    </xf>
    <xf numFmtId="0" fontId="22" fillId="9" borderId="9" xfId="7" applyFont="1" applyFill="1" applyBorder="1" applyAlignment="1" applyProtection="1">
      <alignment horizontal="center" vertical="center" wrapText="1"/>
    </xf>
    <xf numFmtId="0" fontId="22" fillId="9" borderId="37" xfId="7" applyFont="1" applyFill="1" applyBorder="1" applyAlignment="1" applyProtection="1">
      <alignment horizontal="center" vertical="center" wrapText="1"/>
    </xf>
    <xf numFmtId="0" fontId="22" fillId="9" borderId="38" xfId="7" applyFont="1" applyFill="1" applyBorder="1" applyAlignment="1" applyProtection="1">
      <alignment horizontal="center" vertical="center" wrapText="1"/>
    </xf>
    <xf numFmtId="0" fontId="26" fillId="0" borderId="3" xfId="0" applyFont="1" applyBorder="1" applyAlignment="1" applyProtection="1">
      <alignment horizontal="center" vertical="center"/>
    </xf>
    <xf numFmtId="0" fontId="26" fillId="0" borderId="0" xfId="0" applyFont="1" applyBorder="1" applyAlignment="1" applyProtection="1">
      <alignment horizontal="center" vertical="center"/>
    </xf>
    <xf numFmtId="0" fontId="26" fillId="0" borderId="19" xfId="0" applyFont="1" applyBorder="1" applyAlignment="1" applyProtection="1">
      <alignment horizontal="center" vertical="center"/>
    </xf>
    <xf numFmtId="0" fontId="21" fillId="0" borderId="3" xfId="0" applyFont="1" applyBorder="1" applyAlignment="1" applyProtection="1">
      <alignment horizontal="center" vertical="center"/>
    </xf>
    <xf numFmtId="0" fontId="21" fillId="0" borderId="0" xfId="0" applyFont="1" applyBorder="1" applyAlignment="1" applyProtection="1">
      <alignment horizontal="center" vertical="center"/>
    </xf>
    <xf numFmtId="0" fontId="21" fillId="0" borderId="19" xfId="0" applyFont="1" applyBorder="1" applyAlignment="1" applyProtection="1">
      <alignment horizontal="center" vertical="center"/>
    </xf>
    <xf numFmtId="9" fontId="25" fillId="9" borderId="10" xfId="7" applyNumberFormat="1" applyFont="1" applyFill="1" applyBorder="1" applyAlignment="1" applyProtection="1">
      <alignment horizontal="center" vertical="center"/>
    </xf>
    <xf numFmtId="9" fontId="25" fillId="9" borderId="22" xfId="7" applyNumberFormat="1" applyFont="1" applyFill="1" applyBorder="1" applyAlignment="1" applyProtection="1">
      <alignment horizontal="center" vertical="center"/>
    </xf>
    <xf numFmtId="9" fontId="25" fillId="9" borderId="11" xfId="7" applyNumberFormat="1" applyFont="1" applyFill="1" applyBorder="1" applyAlignment="1" applyProtection="1">
      <alignment horizontal="center" vertical="center"/>
    </xf>
    <xf numFmtId="0" fontId="31" fillId="0" borderId="43" xfId="0" applyFont="1" applyBorder="1" applyAlignment="1" applyProtection="1">
      <alignment horizontal="center" vertical="center"/>
    </xf>
    <xf numFmtId="0" fontId="31" fillId="0" borderId="41" xfId="0" applyFont="1" applyBorder="1" applyAlignment="1" applyProtection="1">
      <alignment horizontal="center" vertical="center"/>
    </xf>
    <xf numFmtId="0" fontId="31" fillId="0" borderId="63" xfId="0" applyFont="1" applyBorder="1" applyAlignment="1" applyProtection="1">
      <alignment horizontal="center" vertical="center"/>
    </xf>
    <xf numFmtId="0" fontId="28" fillId="9" borderId="1" xfId="7" applyFont="1" applyFill="1" applyBorder="1" applyAlignment="1" applyProtection="1">
      <alignment horizontal="center" vertical="center"/>
    </xf>
    <xf numFmtId="0" fontId="28" fillId="9" borderId="2" xfId="7" applyFont="1" applyFill="1" applyBorder="1" applyAlignment="1" applyProtection="1">
      <alignment horizontal="center" vertical="center"/>
    </xf>
    <xf numFmtId="0" fontId="28" fillId="9" borderId="26" xfId="7" applyFont="1" applyFill="1" applyBorder="1" applyAlignment="1" applyProtection="1">
      <alignment horizontal="center" vertical="center"/>
    </xf>
    <xf numFmtId="0" fontId="28" fillId="9" borderId="3" xfId="7" applyFont="1" applyFill="1" applyBorder="1" applyAlignment="1" applyProtection="1">
      <alignment horizontal="center" vertical="center"/>
    </xf>
    <xf numFmtId="0" fontId="28" fillId="9" borderId="0" xfId="7" applyFont="1" applyFill="1" applyBorder="1" applyAlignment="1" applyProtection="1">
      <alignment horizontal="center" vertical="center"/>
    </xf>
    <xf numFmtId="0" fontId="28" fillId="9" borderId="19" xfId="7" applyFont="1" applyFill="1" applyBorder="1" applyAlignment="1" applyProtection="1">
      <alignment horizontal="center" vertical="center"/>
    </xf>
    <xf numFmtId="0" fontId="5" fillId="9" borderId="17" xfId="7" applyFont="1" applyFill="1" applyBorder="1" applyAlignment="1" applyProtection="1">
      <alignment horizontal="left"/>
      <protection locked="0"/>
    </xf>
    <xf numFmtId="0" fontId="5" fillId="9" borderId="16" xfId="7" applyFont="1" applyFill="1" applyBorder="1" applyAlignment="1" applyProtection="1">
      <alignment horizontal="left"/>
      <protection locked="0"/>
    </xf>
    <xf numFmtId="49" fontId="19" fillId="19" borderId="12" xfId="7" applyNumberFormat="1" applyFont="1" applyFill="1" applyBorder="1" applyAlignment="1" applyProtection="1">
      <alignment horizontal="center" vertical="center"/>
      <protection locked="0"/>
    </xf>
    <xf numFmtId="49" fontId="19" fillId="19" borderId="13" xfId="7" applyNumberFormat="1" applyFont="1" applyFill="1" applyBorder="1" applyAlignment="1" applyProtection="1">
      <alignment horizontal="center" vertical="center"/>
      <protection locked="0"/>
    </xf>
    <xf numFmtId="49" fontId="19" fillId="19" borderId="31" xfId="7" applyNumberFormat="1" applyFont="1" applyFill="1" applyBorder="1" applyAlignment="1" applyProtection="1">
      <alignment horizontal="center" vertical="center"/>
      <protection locked="0"/>
    </xf>
    <xf numFmtId="49" fontId="20" fillId="19" borderId="32" xfId="7" applyNumberFormat="1" applyFont="1" applyFill="1" applyBorder="1" applyAlignment="1" applyProtection="1">
      <alignment horizontal="center" vertical="center"/>
      <protection locked="0"/>
    </xf>
    <xf numFmtId="49" fontId="20" fillId="19" borderId="13" xfId="7" applyNumberFormat="1" applyFont="1" applyFill="1" applyBorder="1" applyAlignment="1" applyProtection="1">
      <alignment horizontal="center" vertical="center"/>
      <protection locked="0"/>
    </xf>
    <xf numFmtId="49" fontId="20" fillId="19" borderId="31" xfId="7" applyNumberFormat="1" applyFont="1" applyFill="1" applyBorder="1" applyAlignment="1" applyProtection="1">
      <alignment horizontal="center" vertical="center"/>
      <protection locked="0"/>
    </xf>
    <xf numFmtId="49" fontId="19" fillId="19" borderId="32" xfId="7" applyNumberFormat="1" applyFont="1" applyFill="1" applyBorder="1" applyAlignment="1" applyProtection="1">
      <alignment horizontal="center" vertical="center"/>
      <protection locked="0"/>
    </xf>
    <xf numFmtId="49" fontId="19" fillId="19" borderId="21" xfId="7" applyNumberFormat="1" applyFont="1" applyFill="1" applyBorder="1" applyAlignment="1" applyProtection="1">
      <alignment horizontal="center" vertical="center"/>
      <protection locked="0"/>
    </xf>
    <xf numFmtId="164" fontId="21" fillId="19" borderId="12" xfId="7" applyNumberFormat="1" applyFont="1" applyFill="1" applyBorder="1" applyAlignment="1" applyProtection="1">
      <alignment horizontal="center" vertical="center"/>
      <protection locked="0"/>
    </xf>
    <xf numFmtId="164" fontId="21" fillId="19" borderId="13" xfId="7" applyNumberFormat="1" applyFont="1" applyFill="1" applyBorder="1" applyAlignment="1" applyProtection="1">
      <alignment horizontal="center" vertical="center"/>
      <protection locked="0"/>
    </xf>
    <xf numFmtId="0" fontId="5" fillId="9" borderId="30" xfId="7" applyFont="1" applyFill="1" applyBorder="1" applyAlignment="1" applyProtection="1">
      <alignment horizontal="left" vertical="center"/>
      <protection locked="0"/>
    </xf>
    <xf numFmtId="0" fontId="5" fillId="9" borderId="29" xfId="7" applyFont="1" applyFill="1" applyBorder="1" applyAlignment="1" applyProtection="1">
      <alignment horizontal="left" vertical="center"/>
      <protection locked="0"/>
    </xf>
    <xf numFmtId="1" fontId="21" fillId="19" borderId="32" xfId="8" applyNumberFormat="1" applyFont="1" applyFill="1" applyBorder="1" applyAlignment="1" applyProtection="1">
      <alignment horizontal="center" vertical="center"/>
    </xf>
    <xf numFmtId="1" fontId="21" fillId="19" borderId="31" xfId="8" applyNumberFormat="1" applyFont="1" applyFill="1" applyBorder="1" applyAlignment="1" applyProtection="1">
      <alignment horizontal="center" vertical="center"/>
    </xf>
    <xf numFmtId="0" fontId="5" fillId="9" borderId="30" xfId="7" applyFont="1" applyFill="1" applyBorder="1" applyAlignment="1" applyProtection="1">
      <alignment horizontal="left" vertical="center" wrapText="1"/>
      <protection locked="0"/>
    </xf>
    <xf numFmtId="0" fontId="5" fillId="9" borderId="17" xfId="7" applyFont="1" applyFill="1" applyBorder="1" applyAlignment="1" applyProtection="1">
      <alignment horizontal="left" vertical="center" wrapText="1"/>
      <protection locked="0"/>
    </xf>
    <xf numFmtId="0" fontId="5" fillId="9" borderId="29" xfId="7" applyFont="1" applyFill="1" applyBorder="1" applyAlignment="1" applyProtection="1">
      <alignment horizontal="left" vertical="center" wrapText="1"/>
      <protection locked="0"/>
    </xf>
    <xf numFmtId="9" fontId="5" fillId="9" borderId="15" xfId="7" applyNumberFormat="1" applyFont="1" applyFill="1" applyBorder="1" applyAlignment="1" applyProtection="1">
      <alignment horizontal="left" vertical="center" wrapText="1"/>
      <protection locked="0"/>
    </xf>
    <xf numFmtId="9" fontId="5" fillId="9" borderId="17" xfId="7" applyNumberFormat="1" applyFont="1" applyFill="1" applyBorder="1" applyAlignment="1" applyProtection="1">
      <alignment horizontal="left" vertical="center" wrapText="1"/>
      <protection locked="0"/>
    </xf>
    <xf numFmtId="9" fontId="5" fillId="9" borderId="15" xfId="7" applyNumberFormat="1" applyFont="1" applyFill="1" applyBorder="1" applyAlignment="1" applyProtection="1">
      <alignment horizontal="left"/>
      <protection locked="0"/>
    </xf>
    <xf numFmtId="9" fontId="5" fillId="9" borderId="17" xfId="7" applyNumberFormat="1" applyFont="1" applyFill="1" applyBorder="1" applyAlignment="1" applyProtection="1">
      <alignment horizontal="left"/>
      <protection locked="0"/>
    </xf>
    <xf numFmtId="9" fontId="5" fillId="9" borderId="29" xfId="7" applyNumberFormat="1" applyFont="1" applyFill="1" applyBorder="1" applyAlignment="1" applyProtection="1">
      <alignment horizontal="left"/>
      <protection locked="0"/>
    </xf>
    <xf numFmtId="0" fontId="5" fillId="9" borderId="30" xfId="7" applyFont="1" applyFill="1" applyBorder="1" applyAlignment="1" applyProtection="1">
      <alignment horizontal="left"/>
      <protection locked="0"/>
    </xf>
    <xf numFmtId="0" fontId="5" fillId="9" borderId="29" xfId="7" applyFont="1" applyFill="1" applyBorder="1" applyAlignment="1" applyProtection="1">
      <alignment horizontal="left"/>
      <protection locked="0"/>
    </xf>
    <xf numFmtId="1" fontId="21" fillId="19" borderId="32" xfId="7" applyNumberFormat="1" applyFont="1" applyFill="1" applyBorder="1" applyAlignment="1" applyProtection="1">
      <alignment horizontal="center" vertical="center"/>
      <protection locked="0"/>
    </xf>
    <xf numFmtId="1" fontId="21" fillId="19" borderId="13" xfId="7" applyNumberFormat="1" applyFont="1" applyFill="1" applyBorder="1" applyAlignment="1" applyProtection="1">
      <alignment horizontal="center" vertical="center"/>
      <protection locked="0"/>
    </xf>
    <xf numFmtId="9" fontId="5" fillId="9" borderId="30" xfId="7" applyNumberFormat="1" applyFont="1" applyFill="1" applyBorder="1" applyAlignment="1" applyProtection="1">
      <alignment horizontal="left" vertical="center" wrapText="1"/>
      <protection locked="0"/>
    </xf>
    <xf numFmtId="1" fontId="21" fillId="19" borderId="31" xfId="7" applyNumberFormat="1" applyFont="1" applyFill="1" applyBorder="1" applyAlignment="1" applyProtection="1">
      <alignment horizontal="center" vertical="center"/>
      <protection locked="0"/>
    </xf>
    <xf numFmtId="0" fontId="5" fillId="9" borderId="17" xfId="7" applyFont="1" applyFill="1" applyBorder="1" applyAlignment="1" applyProtection="1">
      <alignment horizontal="left" vertical="center"/>
      <protection locked="0"/>
    </xf>
    <xf numFmtId="0" fontId="5" fillId="9" borderId="16" xfId="7" applyFont="1" applyFill="1" applyBorder="1" applyAlignment="1" applyProtection="1">
      <alignment horizontal="left" vertical="center"/>
      <protection locked="0"/>
    </xf>
    <xf numFmtId="0" fontId="28" fillId="9" borderId="34" xfId="7" applyFont="1" applyFill="1" applyBorder="1" applyAlignment="1" applyProtection="1">
      <alignment horizontal="center" vertical="center"/>
    </xf>
    <xf numFmtId="0" fontId="28" fillId="9" borderId="35" xfId="7" applyFont="1" applyFill="1" applyBorder="1" applyAlignment="1" applyProtection="1">
      <alignment horizontal="center" vertical="center"/>
    </xf>
    <xf numFmtId="0" fontId="28" fillId="9" borderId="33" xfId="7" applyFont="1" applyFill="1" applyBorder="1" applyAlignment="1" applyProtection="1">
      <alignment horizontal="center" vertical="center"/>
    </xf>
    <xf numFmtId="0" fontId="14" fillId="11" borderId="22" xfId="7" applyFont="1" applyFill="1" applyBorder="1" applyAlignment="1" applyProtection="1">
      <alignment horizontal="center" vertical="center"/>
      <protection locked="0"/>
    </xf>
    <xf numFmtId="0" fontId="14" fillId="11" borderId="11" xfId="7" applyFont="1" applyFill="1" applyBorder="1" applyAlignment="1" applyProtection="1">
      <alignment horizontal="center" vertical="center"/>
      <protection locked="0"/>
    </xf>
    <xf numFmtId="0" fontId="14" fillId="11" borderId="45" xfId="7" applyFont="1" applyFill="1" applyBorder="1" applyAlignment="1" applyProtection="1">
      <alignment horizontal="center" vertical="center"/>
      <protection locked="0"/>
    </xf>
    <xf numFmtId="0" fontId="14" fillId="11" borderId="50" xfId="7" applyFont="1" applyFill="1" applyBorder="1" applyAlignment="1" applyProtection="1">
      <alignment horizontal="center" vertical="center"/>
      <protection locked="0"/>
    </xf>
    <xf numFmtId="0" fontId="14" fillId="11" borderId="77" xfId="7" applyFont="1" applyFill="1" applyBorder="1" applyAlignment="1" applyProtection="1">
      <alignment horizontal="center" vertical="center"/>
      <protection locked="0"/>
    </xf>
    <xf numFmtId="0" fontId="14" fillId="11" borderId="65" xfId="7" applyFont="1" applyFill="1" applyBorder="1" applyAlignment="1" applyProtection="1">
      <alignment horizontal="center" vertical="center"/>
      <protection locked="0"/>
    </xf>
    <xf numFmtId="0" fontId="14" fillId="11" borderId="74" xfId="7" applyFont="1" applyFill="1" applyBorder="1" applyAlignment="1" applyProtection="1">
      <alignment horizontal="center" vertical="center"/>
      <protection locked="0"/>
    </xf>
    <xf numFmtId="0" fontId="30" fillId="10" borderId="12" xfId="7" applyFont="1" applyFill="1" applyBorder="1" applyAlignment="1" applyProtection="1">
      <alignment horizontal="center" vertical="center"/>
      <protection locked="0"/>
    </xf>
    <xf numFmtId="0" fontId="30" fillId="10" borderId="13" xfId="7" applyFont="1" applyFill="1" applyBorder="1" applyAlignment="1" applyProtection="1">
      <alignment horizontal="center" vertical="center"/>
      <protection locked="0"/>
    </xf>
    <xf numFmtId="0" fontId="30" fillId="10" borderId="21" xfId="7" applyFont="1" applyFill="1" applyBorder="1" applyAlignment="1" applyProtection="1">
      <alignment horizontal="center" vertical="center"/>
      <protection locked="0"/>
    </xf>
    <xf numFmtId="0" fontId="3" fillId="9" borderId="15" xfId="7" applyFont="1" applyFill="1" applyBorder="1" applyAlignment="1" applyProtection="1">
      <alignment horizontal="center" vertical="top"/>
      <protection locked="0"/>
    </xf>
    <xf numFmtId="0" fontId="3" fillId="9" borderId="17" xfId="7" applyFont="1" applyFill="1" applyBorder="1" applyAlignment="1" applyProtection="1">
      <alignment horizontal="center" vertical="top"/>
      <protection locked="0"/>
    </xf>
    <xf numFmtId="0" fontId="3" fillId="9" borderId="16" xfId="7" applyFont="1" applyFill="1" applyBorder="1" applyAlignment="1" applyProtection="1">
      <alignment horizontal="center" vertical="top"/>
      <protection locked="0"/>
    </xf>
    <xf numFmtId="14" fontId="15" fillId="19" borderId="12" xfId="7" applyNumberFormat="1" applyFont="1" applyFill="1" applyBorder="1" applyAlignment="1" applyProtection="1">
      <alignment horizontal="center" vertical="center"/>
      <protection locked="0"/>
    </xf>
    <xf numFmtId="14" fontId="15" fillId="19" borderId="13" xfId="7" applyNumberFormat="1" applyFont="1" applyFill="1" applyBorder="1" applyAlignment="1" applyProtection="1">
      <alignment horizontal="center" vertical="center"/>
      <protection locked="0"/>
    </xf>
    <xf numFmtId="14" fontId="15" fillId="19" borderId="21" xfId="7" applyNumberFormat="1" applyFont="1" applyFill="1" applyBorder="1" applyAlignment="1" applyProtection="1">
      <alignment horizontal="center" vertical="center"/>
      <protection locked="0"/>
    </xf>
    <xf numFmtId="0" fontId="15" fillId="19" borderId="12" xfId="7" applyFont="1" applyFill="1" applyBorder="1" applyAlignment="1" applyProtection="1">
      <alignment horizontal="center" vertical="center"/>
      <protection locked="0"/>
    </xf>
    <xf numFmtId="0" fontId="15" fillId="19" borderId="13" xfId="7" applyFont="1" applyFill="1" applyBorder="1" applyAlignment="1" applyProtection="1">
      <alignment horizontal="center" vertical="center"/>
      <protection locked="0"/>
    </xf>
    <xf numFmtId="0" fontId="15" fillId="19" borderId="21" xfId="7" applyFont="1" applyFill="1" applyBorder="1" applyAlignment="1" applyProtection="1">
      <alignment horizontal="center" vertical="center"/>
      <protection locked="0"/>
    </xf>
    <xf numFmtId="2" fontId="13" fillId="0" borderId="65" xfId="7" applyNumberFormat="1" applyBorder="1" applyAlignment="1" applyProtection="1">
      <alignment horizontal="center" vertical="center"/>
    </xf>
    <xf numFmtId="2" fontId="13" fillId="0" borderId="42" xfId="7" applyNumberFormat="1" applyBorder="1" applyAlignment="1" applyProtection="1">
      <alignment horizontal="center" vertical="center"/>
    </xf>
    <xf numFmtId="2" fontId="13" fillId="0" borderId="66" xfId="7" applyNumberFormat="1" applyBorder="1" applyAlignment="1" applyProtection="1">
      <alignment horizontal="center" vertical="center"/>
    </xf>
    <xf numFmtId="2" fontId="13" fillId="0" borderId="54" xfId="7" applyNumberFormat="1" applyBorder="1" applyAlignment="1" applyProtection="1">
      <alignment horizontal="center" vertical="center"/>
    </xf>
    <xf numFmtId="0" fontId="14" fillId="11" borderId="22" xfId="7" applyFont="1" applyFill="1" applyBorder="1" applyAlignment="1" applyProtection="1">
      <alignment horizontal="center" vertical="center"/>
    </xf>
    <xf numFmtId="0" fontId="14" fillId="11" borderId="11" xfId="7" applyFont="1" applyFill="1" applyBorder="1" applyAlignment="1" applyProtection="1">
      <alignment horizontal="center" vertical="center"/>
    </xf>
    <xf numFmtId="0" fontId="14" fillId="11" borderId="10" xfId="7" applyFont="1" applyFill="1" applyBorder="1" applyAlignment="1" applyProtection="1">
      <alignment horizontal="center" vertical="center"/>
    </xf>
    <xf numFmtId="0" fontId="30" fillId="10" borderId="12" xfId="7" applyFont="1" applyFill="1" applyBorder="1" applyAlignment="1" applyProtection="1">
      <alignment horizontal="center" vertical="center"/>
    </xf>
    <xf numFmtId="0" fontId="30" fillId="10" borderId="13" xfId="7" applyFont="1" applyFill="1" applyBorder="1" applyAlignment="1" applyProtection="1">
      <alignment horizontal="center" vertical="center"/>
    </xf>
    <xf numFmtId="0" fontId="30" fillId="10" borderId="21" xfId="7" applyFont="1" applyFill="1" applyBorder="1" applyAlignment="1" applyProtection="1">
      <alignment horizontal="center" vertical="center"/>
    </xf>
    <xf numFmtId="0" fontId="3" fillId="9" borderId="15" xfId="7" applyFont="1" applyFill="1" applyBorder="1" applyAlignment="1" applyProtection="1">
      <alignment horizontal="center" vertical="top"/>
    </xf>
    <xf numFmtId="0" fontId="3" fillId="9" borderId="17" xfId="7" applyFont="1" applyFill="1" applyBorder="1" applyAlignment="1" applyProtection="1">
      <alignment horizontal="center" vertical="top"/>
    </xf>
    <xf numFmtId="0" fontId="3" fillId="9" borderId="16" xfId="7" applyFont="1" applyFill="1" applyBorder="1" applyAlignment="1" applyProtection="1">
      <alignment horizontal="center" vertical="top"/>
    </xf>
    <xf numFmtId="0" fontId="15" fillId="0" borderId="12" xfId="7" applyFont="1" applyBorder="1" applyAlignment="1" applyProtection="1">
      <alignment horizontal="center" vertical="center"/>
    </xf>
    <xf numFmtId="0" fontId="15" fillId="0" borderId="13" xfId="7" applyFont="1" applyBorder="1" applyAlignment="1" applyProtection="1">
      <alignment horizontal="center" vertical="center"/>
    </xf>
    <xf numFmtId="0" fontId="15" fillId="0" borderId="21" xfId="7" applyFont="1" applyBorder="1" applyAlignment="1" applyProtection="1">
      <alignment horizontal="center" vertical="center"/>
    </xf>
    <xf numFmtId="0" fontId="3" fillId="9" borderId="15" xfId="7" applyFont="1" applyFill="1" applyBorder="1" applyAlignment="1" applyProtection="1">
      <alignment horizontal="left" vertical="top"/>
    </xf>
    <xf numFmtId="0" fontId="3" fillId="9" borderId="17" xfId="7" applyFont="1" applyFill="1" applyBorder="1" applyAlignment="1" applyProtection="1">
      <alignment horizontal="left" vertical="top"/>
    </xf>
    <xf numFmtId="0" fontId="3" fillId="9" borderId="16" xfId="7" applyFont="1" applyFill="1" applyBorder="1" applyAlignment="1" applyProtection="1">
      <alignment horizontal="left" vertical="top"/>
    </xf>
    <xf numFmtId="0" fontId="14" fillId="11" borderId="14" xfId="7" applyFont="1" applyFill="1" applyBorder="1" applyAlignment="1" applyProtection="1">
      <alignment horizontal="center" vertical="top"/>
    </xf>
    <xf numFmtId="0" fontId="14" fillId="11" borderId="20" xfId="7" applyFont="1" applyFill="1" applyBorder="1" applyAlignment="1" applyProtection="1">
      <alignment horizontal="center" vertical="top"/>
    </xf>
    <xf numFmtId="2" fontId="13" fillId="0" borderId="77" xfId="7" applyNumberFormat="1" applyBorder="1" applyAlignment="1" applyProtection="1">
      <alignment horizontal="center" vertical="center"/>
    </xf>
    <xf numFmtId="2" fontId="13" fillId="0" borderId="44" xfId="7" applyNumberFormat="1" applyBorder="1" applyAlignment="1" applyProtection="1">
      <alignment horizontal="center" vertical="center"/>
    </xf>
    <xf numFmtId="0" fontId="6" fillId="2" borderId="27" xfId="0" applyFont="1" applyFill="1" applyBorder="1" applyAlignment="1">
      <alignment horizontal="center" vertical="center" wrapText="1"/>
    </xf>
    <xf numFmtId="0" fontId="7" fillId="19" borderId="27" xfId="0" applyFont="1" applyFill="1" applyBorder="1" applyAlignment="1">
      <alignment horizontal="center" vertical="center" wrapText="1"/>
    </xf>
    <xf numFmtId="0" fontId="7" fillId="19" borderId="27" xfId="0" applyFont="1" applyFill="1" applyBorder="1" applyAlignment="1">
      <alignment horizontal="justify" vertical="center" wrapText="1"/>
    </xf>
    <xf numFmtId="0" fontId="16" fillId="15" borderId="27" xfId="6" applyFont="1" applyFill="1" applyBorder="1" applyAlignment="1">
      <alignment horizontal="center" vertical="center" wrapText="1"/>
    </xf>
    <xf numFmtId="0" fontId="7" fillId="0" borderId="27" xfId="0" applyFont="1" applyBorder="1" applyAlignment="1">
      <alignment horizontal="center" vertical="center" wrapText="1"/>
    </xf>
    <xf numFmtId="0" fontId="17" fillId="16" borderId="27" xfId="3" applyNumberFormat="1" applyFont="1" applyFill="1" applyBorder="1">
      <alignment horizontal="center" vertical="center" wrapText="1"/>
    </xf>
    <xf numFmtId="49" fontId="17" fillId="16" borderId="27" xfId="3" applyFont="1" applyFill="1" applyBorder="1">
      <alignment horizontal="center" vertical="center" wrapText="1"/>
    </xf>
    <xf numFmtId="0" fontId="7" fillId="19" borderId="27" xfId="0" applyFont="1" applyFill="1" applyBorder="1" applyAlignment="1">
      <alignment horizontal="justify" wrapText="1"/>
    </xf>
    <xf numFmtId="0" fontId="16" fillId="13" borderId="27" xfId="5" applyFont="1" applyFill="1" applyBorder="1">
      <alignment horizontal="center" vertical="center" wrapText="1"/>
    </xf>
    <xf numFmtId="0" fontId="16" fillId="17" borderId="27" xfId="4" applyFont="1" applyFill="1" applyBorder="1" applyAlignment="1">
      <alignment horizontal="center" vertical="center" wrapText="1"/>
    </xf>
    <xf numFmtId="0" fontId="7" fillId="19" borderId="27" xfId="0" applyFont="1" applyFill="1" applyBorder="1" applyAlignment="1">
      <alignment horizontal="center" vertical="center"/>
    </xf>
    <xf numFmtId="49" fontId="3" fillId="0" borderId="0" xfId="0" applyNumberFormat="1" applyFont="1" applyAlignment="1">
      <alignment horizontal="left"/>
    </xf>
    <xf numFmtId="49" fontId="0" fillId="0" borderId="0" xfId="0" applyNumberFormat="1" applyAlignment="1">
      <alignment horizontal="left" vertical="center"/>
    </xf>
    <xf numFmtId="0" fontId="22" fillId="9" borderId="15" xfId="7" applyFont="1" applyFill="1" applyBorder="1" applyAlignment="1">
      <alignment horizontal="center" vertical="center" wrapText="1"/>
    </xf>
    <xf numFmtId="0" fontId="22" fillId="9" borderId="17" xfId="7" applyFont="1" applyFill="1" applyBorder="1" applyAlignment="1">
      <alignment horizontal="center" vertical="center" wrapText="1"/>
    </xf>
    <xf numFmtId="0" fontId="22" fillId="9" borderId="16" xfId="7" applyFont="1" applyFill="1" applyBorder="1" applyAlignment="1">
      <alignment horizontal="center" vertical="center" wrapText="1"/>
    </xf>
    <xf numFmtId="0" fontId="22" fillId="9" borderId="23" xfId="7" applyFont="1" applyFill="1" applyBorder="1" applyAlignment="1">
      <alignment horizontal="center" vertical="center" wrapText="1"/>
    </xf>
    <xf numFmtId="0" fontId="22" fillId="9" borderId="6" xfId="7" applyFont="1" applyFill="1" applyBorder="1" applyAlignment="1">
      <alignment horizontal="center" vertical="center" wrapText="1"/>
    </xf>
    <xf numFmtId="0" fontId="22" fillId="9" borderId="24" xfId="7" applyFont="1" applyFill="1" applyBorder="1" applyAlignment="1">
      <alignment horizontal="center" vertical="center" wrapText="1"/>
    </xf>
    <xf numFmtId="164" fontId="26" fillId="0" borderId="3" xfId="7" applyNumberFormat="1" applyFont="1" applyBorder="1" applyAlignment="1">
      <alignment horizontal="center" vertical="center"/>
    </xf>
    <xf numFmtId="164" fontId="26" fillId="0" borderId="0" xfId="7" applyNumberFormat="1" applyFont="1" applyAlignment="1">
      <alignment horizontal="center" vertical="center"/>
    </xf>
    <xf numFmtId="9" fontId="22" fillId="9" borderId="14" xfId="7" applyNumberFormat="1" applyFont="1" applyFill="1" applyBorder="1" applyAlignment="1">
      <alignment horizontal="center" vertical="center"/>
    </xf>
    <xf numFmtId="9" fontId="22" fillId="9" borderId="71" xfId="7" applyNumberFormat="1" applyFont="1" applyFill="1" applyBorder="1" applyAlignment="1">
      <alignment horizontal="center" vertical="center"/>
    </xf>
    <xf numFmtId="9" fontId="22" fillId="9" borderId="20" xfId="7" applyNumberFormat="1" applyFont="1" applyFill="1" applyBorder="1" applyAlignment="1">
      <alignment horizontal="center" vertical="center"/>
    </xf>
    <xf numFmtId="164" fontId="29" fillId="0" borderId="43" xfId="7" applyNumberFormat="1" applyFont="1" applyBorder="1" applyAlignment="1">
      <alignment horizontal="center" vertical="center"/>
    </xf>
    <xf numFmtId="164" fontId="29" fillId="0" borderId="44" xfId="7" applyNumberFormat="1" applyFont="1" applyBorder="1" applyAlignment="1">
      <alignment horizontal="center" vertical="center"/>
    </xf>
    <xf numFmtId="0" fontId="28" fillId="9" borderId="10" xfId="7" applyFont="1" applyFill="1" applyBorder="1" applyAlignment="1">
      <alignment horizontal="center" vertical="center"/>
    </xf>
    <xf numFmtId="0" fontId="28" fillId="9" borderId="22" xfId="7" applyFont="1" applyFill="1" applyBorder="1" applyAlignment="1">
      <alignment horizontal="center" vertical="center"/>
    </xf>
    <xf numFmtId="0" fontId="28" fillId="9" borderId="11" xfId="7" applyFont="1" applyFill="1" applyBorder="1" applyAlignment="1">
      <alignment horizontal="center" vertical="center"/>
    </xf>
    <xf numFmtId="164" fontId="21" fillId="9" borderId="0" xfId="7" applyNumberFormat="1" applyFont="1" applyFill="1" applyAlignment="1">
      <alignment horizontal="center" vertical="center"/>
    </xf>
    <xf numFmtId="0" fontId="28" fillId="9" borderId="33" xfId="7" applyFont="1" applyFill="1" applyBorder="1" applyAlignment="1">
      <alignment horizontal="center" vertical="center"/>
    </xf>
    <xf numFmtId="0" fontId="28" fillId="9" borderId="34" xfId="7" applyFont="1" applyFill="1" applyBorder="1" applyAlignment="1">
      <alignment horizontal="center" vertical="center"/>
    </xf>
    <xf numFmtId="0" fontId="28" fillId="9" borderId="35" xfId="7" applyFont="1" applyFill="1" applyBorder="1" applyAlignment="1">
      <alignment horizontal="center" vertical="center"/>
    </xf>
    <xf numFmtId="9" fontId="22" fillId="9" borderId="56" xfId="7" applyNumberFormat="1" applyFont="1" applyFill="1" applyBorder="1" applyAlignment="1">
      <alignment horizontal="center" vertical="center"/>
    </xf>
    <xf numFmtId="9" fontId="22" fillId="9" borderId="39" xfId="7" applyNumberFormat="1" applyFont="1" applyFill="1" applyBorder="1" applyAlignment="1">
      <alignment horizontal="center" vertical="center"/>
    </xf>
    <xf numFmtId="0" fontId="22" fillId="9" borderId="8" xfId="7" applyFont="1" applyFill="1" applyBorder="1" applyAlignment="1">
      <alignment horizontal="center" vertical="center"/>
    </xf>
    <xf numFmtId="0" fontId="22" fillId="9" borderId="7" xfId="7" applyFont="1" applyFill="1" applyBorder="1" applyAlignment="1">
      <alignment horizontal="center" vertical="center"/>
    </xf>
    <xf numFmtId="0" fontId="22" fillId="9" borderId="37" xfId="7" applyFont="1" applyFill="1" applyBorder="1" applyAlignment="1">
      <alignment horizontal="center" vertical="center"/>
    </xf>
    <xf numFmtId="0" fontId="22" fillId="9" borderId="28" xfId="7" applyFont="1" applyFill="1" applyBorder="1" applyAlignment="1">
      <alignment horizontal="center" vertical="center"/>
    </xf>
    <xf numFmtId="0" fontId="28" fillId="9" borderId="1" xfId="7" applyFont="1" applyFill="1" applyBorder="1" applyAlignment="1">
      <alignment horizontal="center" vertical="center"/>
    </xf>
    <xf numFmtId="0" fontId="28" fillId="9" borderId="8" xfId="7" applyFont="1" applyFill="1" applyBorder="1" applyAlignment="1">
      <alignment horizontal="center" vertical="center"/>
    </xf>
    <xf numFmtId="0" fontId="28" fillId="9" borderId="5" xfId="7" applyFont="1" applyFill="1" applyBorder="1" applyAlignment="1">
      <alignment horizontal="center" vertical="center"/>
    </xf>
    <xf numFmtId="0" fontId="28" fillId="9" borderId="7" xfId="7" applyFont="1" applyFill="1" applyBorder="1" applyAlignment="1">
      <alignment horizontal="center" vertical="center"/>
    </xf>
    <xf numFmtId="0" fontId="28" fillId="9" borderId="57" xfId="7" applyFont="1" applyFill="1" applyBorder="1" applyAlignment="1">
      <alignment horizontal="center" vertical="center"/>
    </xf>
    <xf numFmtId="0" fontId="28" fillId="9" borderId="58" xfId="7" applyFont="1" applyFill="1" applyBorder="1" applyAlignment="1">
      <alignment horizontal="center" vertical="center"/>
    </xf>
    <xf numFmtId="0" fontId="28" fillId="9" borderId="59" xfId="7" applyFont="1" applyFill="1" applyBorder="1" applyAlignment="1">
      <alignment horizontal="center" vertical="center"/>
    </xf>
    <xf numFmtId="0" fontId="22" fillId="9" borderId="49" xfId="7" applyFont="1" applyFill="1" applyBorder="1" applyAlignment="1">
      <alignment horizontal="center" vertical="center" wrapText="1"/>
    </xf>
    <xf numFmtId="0" fontId="22" fillId="9" borderId="58" xfId="7" applyFont="1" applyFill="1" applyBorder="1" applyAlignment="1">
      <alignment horizontal="center" vertical="center" wrapText="1"/>
    </xf>
    <xf numFmtId="0" fontId="22" fillId="9" borderId="57" xfId="7" applyFont="1" applyFill="1" applyBorder="1" applyAlignment="1">
      <alignment horizontal="center" vertical="center" wrapText="1"/>
    </xf>
    <xf numFmtId="0" fontId="22" fillId="9" borderId="59" xfId="7" applyFont="1" applyFill="1" applyBorder="1" applyAlignment="1">
      <alignment horizontal="center" vertical="center" wrapText="1"/>
    </xf>
    <xf numFmtId="0" fontId="1" fillId="12" borderId="70" xfId="7" applyFont="1" applyFill="1" applyBorder="1" applyAlignment="1" applyProtection="1">
      <alignment horizontal="right" vertical="center"/>
    </xf>
    <xf numFmtId="0" fontId="1" fillId="12" borderId="50" xfId="7" applyFont="1" applyFill="1" applyBorder="1" applyAlignment="1" applyProtection="1">
      <alignment horizontal="right" vertical="center"/>
    </xf>
    <xf numFmtId="0" fontId="1" fillId="12" borderId="72" xfId="7" applyFont="1" applyFill="1" applyBorder="1" applyAlignment="1" applyProtection="1">
      <alignment horizontal="right" vertical="center"/>
    </xf>
    <xf numFmtId="0" fontId="1" fillId="12" borderId="45" xfId="0" applyFont="1" applyFill="1" applyBorder="1" applyAlignment="1" applyProtection="1">
      <alignment horizontal="right"/>
    </xf>
    <xf numFmtId="0" fontId="1" fillId="12" borderId="50" xfId="0" applyFont="1" applyFill="1" applyBorder="1" applyAlignment="1" applyProtection="1">
      <alignment horizontal="right"/>
    </xf>
  </cellXfs>
  <cellStyles count="13">
    <cellStyle name="0" xfId="6" xr:uid="{2FDF05C8-9B4E-4F0D-840A-E3B7D05D5049}"/>
    <cellStyle name="1" xfId="5" xr:uid="{B2AE1ED9-9EB2-484C-9A3B-4C0EBC083504}"/>
    <cellStyle name="2" xfId="3" xr:uid="{AC674608-5971-44EE-9330-4BB37BDCF5C1}"/>
    <cellStyle name="3" xfId="4" xr:uid="{9CF515FE-31C4-4355-825B-8563DA1322CD}"/>
    <cellStyle name="Normal" xfId="0" builtinId="0"/>
    <cellStyle name="Normal 2" xfId="7" xr:uid="{794E575A-5A7B-4142-8B4F-6F5F216C9EE7}"/>
    <cellStyle name="Per cent" xfId="12" builtinId="5"/>
    <cellStyle name="Prosent 2" xfId="8" xr:uid="{8FD383E0-BC12-4D5A-8293-AF8E44DC47C5}"/>
    <cellStyle name="score 1" xfId="1" xr:uid="{58442A77-9657-4AF5-8D8C-6094F043CFBA}"/>
    <cellStyle name="Score 2" xfId="2" xr:uid="{FC48B35C-EEB8-47E3-B9B5-9A8108673964}"/>
    <cellStyle name="Stil 1" xfId="9" xr:uid="{FD4A6092-B5D8-434E-BA52-CEF6E5B9B5D7}"/>
    <cellStyle name="Stil 2" xfId="10" xr:uid="{DC4AC12E-8537-457D-94A7-A5CE78D99659}"/>
    <cellStyle name="Stil 3" xfId="11" xr:uid="{D0875550-38F4-4CDF-8313-A356414A0C79}"/>
  </cellStyles>
  <dxfs count="720">
    <dxf>
      <fill>
        <patternFill>
          <bgColor theme="7"/>
        </patternFill>
      </fill>
    </dxf>
    <dxf>
      <fill>
        <patternFill>
          <bgColor theme="5"/>
        </patternFill>
      </fill>
    </dxf>
    <dxf>
      <fill>
        <patternFill>
          <bgColor theme="9"/>
        </patternFill>
      </fill>
    </dxf>
    <dxf>
      <fill>
        <patternFill>
          <bgColor rgb="FFC00000"/>
        </patternFill>
      </fill>
    </dxf>
    <dxf>
      <fill>
        <patternFill patternType="gray125">
          <fgColor rgb="FF2F6483"/>
          <bgColor rgb="FFCCE3EA"/>
        </patternFill>
      </fill>
    </dxf>
    <dxf>
      <fill>
        <patternFill patternType="gray125">
          <fgColor rgb="FF2F6483"/>
          <bgColor rgb="FFCCE3EA"/>
        </patternFill>
      </fill>
    </dxf>
    <dxf>
      <fill>
        <patternFill patternType="gray125">
          <fgColor rgb="FF2F6483"/>
          <bgColor rgb="FFCCE3EA"/>
        </patternFill>
      </fill>
    </dxf>
    <dxf>
      <fill>
        <patternFill patternType="gray125">
          <fgColor rgb="FF2F6483"/>
          <bgColor rgb="FFCCE3EA"/>
        </patternFill>
      </fill>
    </dxf>
    <dxf>
      <fill>
        <patternFill patternType="gray125">
          <fgColor rgb="FF2F6483"/>
          <bgColor rgb="FFCCE3EA"/>
        </patternFill>
      </fill>
    </dxf>
    <dxf>
      <fill>
        <patternFill patternType="gray125">
          <fgColor rgb="FF2F6483"/>
          <bgColor rgb="FFCCE3EA"/>
        </patternFill>
      </fill>
    </dxf>
    <dxf>
      <fill>
        <patternFill patternType="gray125">
          <fgColor rgb="FF2F6483"/>
          <bgColor rgb="FFCCE3EA"/>
        </patternFill>
      </fill>
    </dxf>
    <dxf>
      <fill>
        <patternFill patternType="gray125">
          <fgColor rgb="FF2F6483"/>
          <bgColor rgb="FFCCE3EA"/>
        </patternFill>
      </fill>
    </dxf>
    <dxf>
      <fill>
        <patternFill patternType="gray125">
          <fgColor rgb="FF2F6483"/>
          <bgColor rgb="FFCCE3EA"/>
        </patternFill>
      </fill>
    </dxf>
    <dxf>
      <fill>
        <patternFill patternType="gray125">
          <fgColor rgb="FF2F6483"/>
          <bgColor rgb="FFCCE3EA"/>
        </patternFill>
      </fill>
    </dxf>
    <dxf>
      <fill>
        <patternFill patternType="gray125">
          <fgColor rgb="FF2F6483"/>
          <bgColor rgb="FFCCE3EA"/>
        </patternFill>
      </fill>
    </dxf>
    <dxf>
      <fill>
        <patternFill patternType="gray125">
          <fgColor rgb="FF2F6483"/>
          <bgColor rgb="FFCCE3EA"/>
        </patternFill>
      </fill>
    </dxf>
    <dxf>
      <fill>
        <patternFill patternType="gray125">
          <fgColor rgb="FF2F6483"/>
          <bgColor rgb="FFCCE3EA"/>
        </patternFill>
      </fill>
    </dxf>
    <dxf>
      <fill>
        <patternFill patternType="gray125">
          <fgColor rgb="FF2F6483"/>
          <bgColor rgb="FFCCE3EA"/>
        </patternFill>
      </fill>
    </dxf>
    <dxf>
      <fill>
        <patternFill patternType="gray125">
          <fgColor rgb="FF2F6483"/>
          <bgColor rgb="FFCCE3EA"/>
        </patternFill>
      </fill>
    </dxf>
    <dxf>
      <fill>
        <patternFill patternType="gray125">
          <fgColor rgb="FF2F6483"/>
          <bgColor rgb="FFCCE3EA"/>
        </patternFill>
      </fill>
    </dxf>
    <dxf>
      <fill>
        <patternFill patternType="gray125">
          <fgColor rgb="FF2F6483"/>
          <bgColor rgb="FFCCE3EA"/>
        </patternFill>
      </fill>
    </dxf>
    <dxf>
      <fill>
        <patternFill patternType="gray125">
          <fgColor rgb="FF2F6483"/>
          <bgColor rgb="FFCCE3EA"/>
        </patternFill>
      </fill>
    </dxf>
    <dxf>
      <fill>
        <patternFill patternType="gray125">
          <fgColor rgb="FF2F6483"/>
          <bgColor rgb="FFCCE3EA"/>
        </patternFill>
      </fill>
    </dxf>
    <dxf>
      <fill>
        <patternFill patternType="gray125">
          <fgColor rgb="FF2F6483"/>
          <bgColor rgb="FFCCE3EA"/>
        </patternFill>
      </fill>
    </dxf>
    <dxf>
      <fill>
        <patternFill patternType="gray125">
          <fgColor rgb="FF2F6483"/>
          <bgColor rgb="FFCCE3EA"/>
        </patternFill>
      </fill>
    </dxf>
    <dxf>
      <fill>
        <patternFill patternType="gray125">
          <fgColor rgb="FF2F6483"/>
          <bgColor rgb="FFCCE3EA"/>
        </patternFill>
      </fill>
    </dxf>
    <dxf>
      <fill>
        <patternFill patternType="gray125">
          <fgColor rgb="FF2F6483"/>
          <bgColor rgb="FFCCE3EA"/>
        </patternFill>
      </fill>
    </dxf>
    <dxf>
      <fill>
        <patternFill patternType="gray125">
          <fgColor rgb="FF2F6483"/>
          <bgColor rgb="FFCCE3EA"/>
        </patternFill>
      </fill>
    </dxf>
    <dxf>
      <fill>
        <patternFill patternType="gray125">
          <fgColor rgb="FF2F6483"/>
          <bgColor rgb="FFCCE3EA"/>
        </patternFill>
      </fill>
    </dxf>
    <dxf>
      <fill>
        <patternFill patternType="gray125">
          <fgColor rgb="FF2F6483"/>
          <bgColor rgb="FFCCE3EA"/>
        </patternFill>
      </fill>
    </dxf>
    <dxf>
      <fill>
        <patternFill patternType="gray125">
          <fgColor rgb="FF2F6483"/>
          <bgColor rgb="FFCCE3EA"/>
        </patternFill>
      </fill>
    </dxf>
    <dxf>
      <fill>
        <patternFill patternType="gray125">
          <fgColor rgb="FF2F6483"/>
          <bgColor rgb="FFCCE3EA"/>
        </patternFill>
      </fill>
    </dxf>
    <dxf>
      <fill>
        <patternFill patternType="gray125">
          <fgColor rgb="FF2F6483"/>
          <bgColor rgb="FFCCE3EA"/>
        </patternFill>
      </fill>
    </dxf>
    <dxf>
      <fill>
        <patternFill patternType="gray125">
          <fgColor rgb="FF2F6483"/>
          <bgColor rgb="FFCCE3EA"/>
        </patternFill>
      </fill>
    </dxf>
    <dxf>
      <fill>
        <patternFill patternType="gray125">
          <fgColor rgb="FF2F6483"/>
          <bgColor rgb="FFCCE3EA"/>
        </patternFill>
      </fill>
    </dxf>
    <dxf>
      <fill>
        <patternFill patternType="gray125">
          <fgColor rgb="FF2F6483"/>
          <bgColor rgb="FFCCE3EA"/>
        </patternFill>
      </fill>
    </dxf>
    <dxf>
      <fill>
        <patternFill patternType="gray125">
          <fgColor rgb="FF2F6483"/>
          <bgColor rgb="FFCCE3EA"/>
        </patternFill>
      </fill>
    </dxf>
    <dxf>
      <fill>
        <patternFill patternType="gray125">
          <fgColor rgb="FF2F6483"/>
          <bgColor rgb="FFCCE3EA"/>
        </patternFill>
      </fill>
    </dxf>
    <dxf>
      <fill>
        <patternFill patternType="gray125">
          <fgColor rgb="FF2F6483"/>
          <bgColor rgb="FFCCE3EA"/>
        </patternFill>
      </fill>
    </dxf>
    <dxf>
      <fill>
        <patternFill patternType="gray125">
          <fgColor rgb="FF2F6483"/>
          <bgColor rgb="FFCCE3EA"/>
        </patternFill>
      </fill>
    </dxf>
    <dxf>
      <fill>
        <patternFill patternType="gray125">
          <fgColor rgb="FF2F6483"/>
          <bgColor rgb="FFCCE3EA"/>
        </patternFill>
      </fill>
    </dxf>
    <dxf>
      <fill>
        <patternFill patternType="gray125">
          <fgColor rgb="FF2F6483"/>
          <bgColor rgb="FFCCE3EA"/>
        </patternFill>
      </fill>
    </dxf>
    <dxf>
      <fill>
        <patternFill patternType="gray125">
          <fgColor rgb="FF2F6483"/>
          <bgColor rgb="FFCCE3EA"/>
        </patternFill>
      </fill>
    </dxf>
    <dxf>
      <fill>
        <patternFill patternType="gray125">
          <fgColor rgb="FF2F6483"/>
          <bgColor rgb="FFCCE3EA"/>
        </patternFill>
      </fill>
    </dxf>
    <dxf>
      <fill>
        <patternFill patternType="gray125">
          <fgColor rgb="FF2F6483"/>
          <bgColor rgb="FFCCE3EA"/>
        </patternFill>
      </fill>
    </dxf>
    <dxf>
      <fill>
        <patternFill patternType="gray125">
          <fgColor rgb="FF2F6483"/>
          <bgColor rgb="FFCCE3EA"/>
        </patternFill>
      </fill>
    </dxf>
    <dxf>
      <fill>
        <patternFill patternType="gray125">
          <fgColor rgb="FF2F6483"/>
          <bgColor rgb="FFCCE3EA"/>
        </patternFill>
      </fill>
    </dxf>
    <dxf>
      <fill>
        <patternFill patternType="lightDown">
          <fgColor rgb="FFFF4F4F"/>
          <bgColor rgb="FFFF0000"/>
        </patternFill>
      </fill>
    </dxf>
    <dxf>
      <fill>
        <patternFill patternType="lightDown">
          <fgColor rgb="FFFF4F4F"/>
          <bgColor rgb="FFFF0000"/>
        </patternFill>
      </fill>
    </dxf>
    <dxf>
      <fill>
        <patternFill patternType="lightDown">
          <fgColor rgb="FFFFC000"/>
          <bgColor theme="7"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FF0000"/>
        </patternFill>
      </fill>
    </dxf>
    <dxf>
      <fill>
        <patternFill>
          <bgColor theme="5"/>
        </patternFill>
      </fill>
    </dxf>
    <dxf>
      <fill>
        <patternFill>
          <bgColor theme="7"/>
        </patternFill>
      </fill>
    </dxf>
    <dxf>
      <fill>
        <patternFill>
          <bgColor theme="9"/>
        </patternFill>
      </fill>
    </dxf>
    <dxf>
      <fill>
        <patternFill>
          <bgColor theme="7"/>
        </patternFill>
      </fill>
    </dxf>
    <dxf>
      <fill>
        <patternFill>
          <bgColor theme="9"/>
        </patternFill>
      </fill>
    </dxf>
    <dxf>
      <fill>
        <patternFill patternType="mediumGray">
          <fgColor theme="3" tint="0.39994506668294322"/>
          <bgColor auto="1"/>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FF0000"/>
        </patternFill>
      </fill>
    </dxf>
    <dxf>
      <fill>
        <patternFill>
          <bgColor theme="5"/>
        </patternFill>
      </fill>
    </dxf>
    <dxf>
      <fill>
        <patternFill>
          <bgColor theme="7"/>
        </patternFill>
      </fill>
    </dxf>
    <dxf>
      <fill>
        <patternFill>
          <bgColor theme="9"/>
        </patternFill>
      </fill>
    </dxf>
    <dxf>
      <fill>
        <patternFill>
          <bgColor theme="7"/>
        </patternFill>
      </fill>
    </dxf>
    <dxf>
      <fill>
        <patternFill>
          <bgColor theme="9"/>
        </patternFill>
      </fill>
    </dxf>
    <dxf>
      <fill>
        <patternFill patternType="mediumGray">
          <fgColor theme="3" tint="0.39994506668294322"/>
          <bgColor auto="1"/>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FF0000"/>
        </patternFill>
      </fill>
    </dxf>
    <dxf>
      <fill>
        <patternFill>
          <bgColor theme="5"/>
        </patternFill>
      </fill>
    </dxf>
    <dxf>
      <fill>
        <patternFill>
          <bgColor theme="7"/>
        </patternFill>
      </fill>
    </dxf>
    <dxf>
      <fill>
        <patternFill>
          <bgColor theme="9"/>
        </patternFill>
      </fill>
    </dxf>
    <dxf>
      <fill>
        <patternFill>
          <bgColor theme="7"/>
        </patternFill>
      </fill>
    </dxf>
    <dxf>
      <fill>
        <patternFill>
          <bgColor theme="9"/>
        </patternFill>
      </fill>
    </dxf>
    <dxf>
      <fill>
        <patternFill patternType="mediumGray">
          <fgColor theme="3" tint="0.39994506668294322"/>
          <bgColor auto="1"/>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FF0000"/>
        </patternFill>
      </fill>
    </dxf>
    <dxf>
      <fill>
        <patternFill>
          <bgColor theme="5"/>
        </patternFill>
      </fill>
    </dxf>
    <dxf>
      <fill>
        <patternFill>
          <bgColor theme="7"/>
        </patternFill>
      </fill>
    </dxf>
    <dxf>
      <fill>
        <patternFill>
          <bgColor theme="9"/>
        </patternFill>
      </fill>
    </dxf>
    <dxf>
      <fill>
        <patternFill>
          <bgColor theme="7"/>
        </patternFill>
      </fill>
    </dxf>
    <dxf>
      <fill>
        <patternFill>
          <bgColor theme="9"/>
        </patternFill>
      </fill>
    </dxf>
    <dxf>
      <fill>
        <patternFill patternType="mediumGray">
          <fgColor theme="3" tint="0.39994506668294322"/>
          <bgColor auto="1"/>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FF0000"/>
        </patternFill>
      </fill>
    </dxf>
    <dxf>
      <fill>
        <patternFill>
          <bgColor theme="5"/>
        </patternFill>
      </fill>
    </dxf>
    <dxf>
      <fill>
        <patternFill>
          <bgColor theme="7"/>
        </patternFill>
      </fill>
    </dxf>
    <dxf>
      <fill>
        <patternFill>
          <bgColor theme="9"/>
        </patternFill>
      </fill>
    </dxf>
    <dxf>
      <fill>
        <patternFill>
          <bgColor theme="7"/>
        </patternFill>
      </fill>
    </dxf>
    <dxf>
      <fill>
        <patternFill>
          <bgColor theme="9"/>
        </patternFill>
      </fill>
    </dxf>
    <dxf>
      <fill>
        <patternFill patternType="mediumGray">
          <fgColor theme="3" tint="0.39994506668294322"/>
          <bgColor auto="1"/>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FF0000"/>
        </patternFill>
      </fill>
    </dxf>
    <dxf>
      <fill>
        <patternFill>
          <bgColor theme="5"/>
        </patternFill>
      </fill>
    </dxf>
    <dxf>
      <fill>
        <patternFill>
          <bgColor theme="7"/>
        </patternFill>
      </fill>
    </dxf>
    <dxf>
      <fill>
        <patternFill>
          <bgColor theme="9"/>
        </patternFill>
      </fill>
    </dxf>
    <dxf>
      <fill>
        <patternFill>
          <bgColor theme="7"/>
        </patternFill>
      </fill>
    </dxf>
    <dxf>
      <fill>
        <patternFill>
          <bgColor theme="9"/>
        </patternFill>
      </fill>
    </dxf>
    <dxf>
      <fill>
        <patternFill patternType="mediumGray">
          <fgColor theme="3" tint="0.39994506668294322"/>
          <bgColor auto="1"/>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FF0000"/>
        </patternFill>
      </fill>
    </dxf>
    <dxf>
      <fill>
        <patternFill>
          <bgColor theme="5"/>
        </patternFill>
      </fill>
    </dxf>
    <dxf>
      <fill>
        <patternFill>
          <bgColor theme="7"/>
        </patternFill>
      </fill>
    </dxf>
    <dxf>
      <fill>
        <patternFill>
          <bgColor theme="9"/>
        </patternFill>
      </fill>
    </dxf>
    <dxf>
      <fill>
        <patternFill>
          <bgColor theme="7"/>
        </patternFill>
      </fill>
    </dxf>
    <dxf>
      <fill>
        <patternFill>
          <bgColor theme="9"/>
        </patternFill>
      </fill>
    </dxf>
    <dxf>
      <fill>
        <patternFill patternType="mediumGray">
          <fgColor theme="3" tint="0.39994506668294322"/>
          <bgColor auto="1"/>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FF0000"/>
        </patternFill>
      </fill>
    </dxf>
    <dxf>
      <fill>
        <patternFill>
          <bgColor theme="5"/>
        </patternFill>
      </fill>
    </dxf>
    <dxf>
      <fill>
        <patternFill>
          <bgColor theme="7"/>
        </patternFill>
      </fill>
    </dxf>
    <dxf>
      <fill>
        <patternFill>
          <bgColor theme="9"/>
        </patternFill>
      </fill>
    </dxf>
    <dxf>
      <fill>
        <patternFill>
          <bgColor theme="7"/>
        </patternFill>
      </fill>
    </dxf>
    <dxf>
      <fill>
        <patternFill>
          <bgColor theme="9"/>
        </patternFill>
      </fill>
    </dxf>
    <dxf>
      <fill>
        <patternFill patternType="mediumGray">
          <fgColor theme="3" tint="0.39994506668294322"/>
          <bgColor auto="1"/>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FF0000"/>
        </patternFill>
      </fill>
    </dxf>
    <dxf>
      <fill>
        <patternFill>
          <bgColor theme="5"/>
        </patternFill>
      </fill>
    </dxf>
    <dxf>
      <fill>
        <patternFill>
          <bgColor theme="7"/>
        </patternFill>
      </fill>
    </dxf>
    <dxf>
      <fill>
        <patternFill>
          <bgColor theme="9"/>
        </patternFill>
      </fill>
    </dxf>
    <dxf>
      <fill>
        <patternFill>
          <bgColor theme="7"/>
        </patternFill>
      </fill>
    </dxf>
    <dxf>
      <fill>
        <patternFill>
          <bgColor theme="9"/>
        </patternFill>
      </fill>
    </dxf>
    <dxf>
      <fill>
        <patternFill patternType="mediumGray">
          <fgColor theme="3" tint="0.39994506668294322"/>
          <bgColor auto="1"/>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FF0000"/>
        </patternFill>
      </fill>
    </dxf>
    <dxf>
      <fill>
        <patternFill>
          <bgColor theme="5"/>
        </patternFill>
      </fill>
    </dxf>
    <dxf>
      <fill>
        <patternFill>
          <bgColor theme="7"/>
        </patternFill>
      </fill>
    </dxf>
    <dxf>
      <fill>
        <patternFill>
          <bgColor theme="9"/>
        </patternFill>
      </fill>
    </dxf>
    <dxf>
      <fill>
        <patternFill>
          <bgColor theme="7"/>
        </patternFill>
      </fill>
    </dxf>
    <dxf>
      <fill>
        <patternFill>
          <bgColor theme="9"/>
        </patternFill>
      </fill>
    </dxf>
    <dxf>
      <fill>
        <patternFill patternType="mediumGray">
          <fgColor theme="3" tint="0.39994506668294322"/>
          <bgColor auto="1"/>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FF0000"/>
        </patternFill>
      </fill>
    </dxf>
    <dxf>
      <fill>
        <patternFill>
          <bgColor theme="5"/>
        </patternFill>
      </fill>
    </dxf>
    <dxf>
      <fill>
        <patternFill>
          <bgColor theme="7"/>
        </patternFill>
      </fill>
    </dxf>
    <dxf>
      <fill>
        <patternFill>
          <bgColor theme="9"/>
        </patternFill>
      </fill>
    </dxf>
    <dxf>
      <fill>
        <patternFill>
          <bgColor theme="7"/>
        </patternFill>
      </fill>
    </dxf>
    <dxf>
      <fill>
        <patternFill>
          <bgColor theme="9"/>
        </patternFill>
      </fill>
    </dxf>
    <dxf>
      <fill>
        <patternFill patternType="mediumGray">
          <fgColor theme="3" tint="0.39994506668294322"/>
          <bgColor auto="1"/>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FF0000"/>
        </patternFill>
      </fill>
    </dxf>
    <dxf>
      <fill>
        <patternFill>
          <bgColor theme="5"/>
        </patternFill>
      </fill>
    </dxf>
    <dxf>
      <fill>
        <patternFill>
          <bgColor theme="7"/>
        </patternFill>
      </fill>
    </dxf>
    <dxf>
      <fill>
        <patternFill>
          <bgColor theme="9"/>
        </patternFill>
      </fill>
    </dxf>
    <dxf>
      <fill>
        <patternFill>
          <bgColor theme="7"/>
        </patternFill>
      </fill>
    </dxf>
    <dxf>
      <fill>
        <patternFill>
          <bgColor theme="9"/>
        </patternFill>
      </fill>
    </dxf>
    <dxf>
      <fill>
        <patternFill patternType="mediumGray">
          <fgColor theme="3" tint="0.39994506668294322"/>
          <bgColor auto="1"/>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FF0000"/>
        </patternFill>
      </fill>
    </dxf>
    <dxf>
      <fill>
        <patternFill>
          <bgColor theme="5"/>
        </patternFill>
      </fill>
    </dxf>
    <dxf>
      <fill>
        <patternFill>
          <bgColor theme="7"/>
        </patternFill>
      </fill>
    </dxf>
    <dxf>
      <fill>
        <patternFill>
          <bgColor theme="9"/>
        </patternFill>
      </fill>
    </dxf>
    <dxf>
      <fill>
        <patternFill>
          <bgColor theme="7"/>
        </patternFill>
      </fill>
    </dxf>
    <dxf>
      <fill>
        <patternFill>
          <bgColor theme="9"/>
        </patternFill>
      </fill>
    </dxf>
    <dxf>
      <fill>
        <patternFill patternType="mediumGray">
          <fgColor theme="3" tint="0.39994506668294322"/>
          <bgColor auto="1"/>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FF0000"/>
        </patternFill>
      </fill>
    </dxf>
    <dxf>
      <fill>
        <patternFill>
          <bgColor theme="5"/>
        </patternFill>
      </fill>
    </dxf>
    <dxf>
      <fill>
        <patternFill>
          <bgColor theme="7"/>
        </patternFill>
      </fill>
    </dxf>
    <dxf>
      <fill>
        <patternFill>
          <bgColor theme="9"/>
        </patternFill>
      </fill>
    </dxf>
    <dxf>
      <fill>
        <patternFill>
          <bgColor theme="7"/>
        </patternFill>
      </fill>
    </dxf>
    <dxf>
      <fill>
        <patternFill>
          <bgColor theme="9"/>
        </patternFill>
      </fill>
    </dxf>
    <dxf>
      <fill>
        <patternFill patternType="mediumGray">
          <fgColor theme="3" tint="0.39994506668294322"/>
          <bgColor auto="1"/>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FF0000"/>
        </patternFill>
      </fill>
    </dxf>
    <dxf>
      <fill>
        <patternFill>
          <bgColor theme="5"/>
        </patternFill>
      </fill>
    </dxf>
    <dxf>
      <fill>
        <patternFill>
          <bgColor theme="7"/>
        </patternFill>
      </fill>
    </dxf>
    <dxf>
      <fill>
        <patternFill>
          <bgColor theme="9"/>
        </patternFill>
      </fill>
    </dxf>
    <dxf>
      <fill>
        <patternFill>
          <bgColor theme="7"/>
        </patternFill>
      </fill>
    </dxf>
    <dxf>
      <fill>
        <patternFill>
          <bgColor theme="9"/>
        </patternFill>
      </fill>
    </dxf>
    <dxf>
      <fill>
        <patternFill patternType="mediumGray">
          <fgColor theme="3" tint="0.39994506668294322"/>
          <bgColor auto="1"/>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mediumGray">
          <fgColor theme="3" tint="0.39994506668294322"/>
        </patternFill>
      </fill>
    </dxf>
    <dxf>
      <fill>
        <patternFill>
          <bgColor rgb="FFC00000"/>
        </patternFill>
      </fill>
    </dxf>
    <dxf>
      <fill>
        <patternFill>
          <bgColor theme="5"/>
        </patternFill>
      </fill>
    </dxf>
    <dxf>
      <fill>
        <patternFill>
          <bgColor theme="7"/>
        </patternFill>
      </fill>
    </dxf>
    <dxf>
      <fill>
        <patternFill>
          <bgColor theme="9"/>
        </patternFill>
      </fill>
    </dxf>
    <dxf>
      <font>
        <color theme="1"/>
      </font>
      <fill>
        <patternFill>
          <bgColor theme="7"/>
        </patternFill>
      </fill>
    </dxf>
    <dxf>
      <font>
        <color theme="1"/>
      </font>
      <fill>
        <patternFill>
          <bgColor theme="5"/>
        </patternFill>
      </fill>
    </dxf>
    <dxf>
      <font>
        <color theme="1"/>
      </font>
      <fill>
        <patternFill>
          <bgColor theme="9"/>
        </patternFill>
      </fill>
    </dxf>
    <dxf>
      <font>
        <color theme="1"/>
      </font>
      <fill>
        <patternFill>
          <bgColor rgb="FFC00000"/>
        </patternFill>
      </fill>
    </dxf>
    <dxf>
      <fill>
        <patternFill patternType="gray125">
          <fgColor rgb="FF2F6483"/>
          <bgColor rgb="FFCCE3EA"/>
        </patternFill>
      </fill>
    </dxf>
    <dxf>
      <fill>
        <patternFill patternType="gray125">
          <fgColor rgb="FF2F6483"/>
          <bgColor rgb="FFCCE3EA"/>
        </patternFill>
      </fill>
    </dxf>
  </dxfs>
  <tableStyles count="0" defaultTableStyle="TableStyleMedium2" defaultPivotStyle="PivotStyleLight16"/>
  <colors>
    <mruColors>
      <color rgb="FFBDE3EA"/>
      <color rgb="FF2F6483"/>
      <color rgb="FFCCE3EB"/>
      <color rgb="FFCAE8EE"/>
      <color rgb="FF000000"/>
      <color rgb="FFBFDB57"/>
      <color rgb="FFFF5757"/>
      <color rgb="FFFF7A3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5.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6.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7.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8.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9.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1.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2.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3.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4.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5.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6.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7.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v>Kvalitetsfordeling på anleggsnivå</c:v>
          </c:tx>
          <c:dPt>
            <c:idx val="0"/>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68E6-40E1-B1F2-4F19BADED30D}"/>
              </c:ext>
            </c:extLst>
          </c:dPt>
          <c:dPt>
            <c:idx val="1"/>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68E6-40E1-B1F2-4F19BADED30D}"/>
              </c:ext>
            </c:extLst>
          </c:dPt>
          <c:dPt>
            <c:idx val="2"/>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68E6-40E1-B1F2-4F19BADED30D}"/>
              </c:ext>
            </c:extLst>
          </c:dPt>
          <c:dPt>
            <c:idx val="3"/>
            <c:bubble3D val="0"/>
            <c:spPr>
              <a:solidFill>
                <a:srgbClr val="C0000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68E6-40E1-B1F2-4F19BADED30D}"/>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dk1"/>
                    </a:solidFill>
                    <a:latin typeface="+mn-lt"/>
                    <a:ea typeface="+mn-ea"/>
                    <a:cs typeface="+mn-cs"/>
                  </a:defRPr>
                </a:pPr>
                <a:endParaRPr lang="en-NO"/>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'Basis of calculations'!$J$23:$M$23</c:f>
              <c:strCache>
                <c:ptCount val="4"/>
                <c:pt idx="0">
                  <c:v>0 (Good)</c:v>
                </c:pt>
                <c:pt idx="1">
                  <c:v>1 (Slight reduction)</c:v>
                </c:pt>
                <c:pt idx="2">
                  <c:v>2 (Clear reduction)</c:v>
                </c:pt>
                <c:pt idx="3">
                  <c:v>3 (Severe reduction)</c:v>
                </c:pt>
              </c:strCache>
            </c:strRef>
          </c:cat>
          <c:val>
            <c:numRef>
              <c:f>'Basis of calculations'!$J$39:$M$39</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68E6-40E1-B1F2-4F19BADED30D}"/>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9096091887596622"/>
          <c:y val="0.36018821283703167"/>
          <c:w val="0.27343302118780893"/>
          <c:h val="0.34317254494131627"/>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dk1">
                  <a:lumMod val="75000"/>
                  <a:lumOff val="25000"/>
                </a:schemeClr>
              </a:solidFill>
              <a:latin typeface="+mn-lt"/>
              <a:ea typeface="+mn-ea"/>
              <a:cs typeface="+mn-cs"/>
            </a:defRPr>
          </a:pPr>
          <a:endParaRPr lang="en-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dk1">
          <a:lumMod val="25000"/>
          <a:lumOff val="75000"/>
        </a:schemeClr>
      </a:solidFill>
      <a:round/>
    </a:ln>
    <a:effectLst/>
  </c:spPr>
  <c:txPr>
    <a:bodyPr/>
    <a:lstStyle/>
    <a:p>
      <a:pPr>
        <a:defRPr/>
      </a:pPr>
      <a:endParaRPr lang="en-N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nb-NO"/>
              <a:t>Cage 2</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n-NO"/>
        </a:p>
      </c:txPr>
    </c:title>
    <c:autoTitleDeleted val="0"/>
    <c:plotArea>
      <c:layout/>
      <c:pieChart>
        <c:varyColors val="1"/>
        <c:ser>
          <c:idx val="0"/>
          <c:order val="0"/>
          <c:spPr>
            <a:ln>
              <a:noFill/>
            </a:ln>
          </c:spPr>
          <c:dPt>
            <c:idx val="0"/>
            <c:bubble3D val="0"/>
            <c:spPr>
              <a:solidFill>
                <a:schemeClr val="accent6"/>
              </a:solidFill>
              <a:ln w="19050">
                <a:noFill/>
              </a:ln>
              <a:effectLst/>
            </c:spPr>
            <c:extLst>
              <c:ext xmlns:c16="http://schemas.microsoft.com/office/drawing/2014/chart" uri="{C3380CC4-5D6E-409C-BE32-E72D297353CC}">
                <c16:uniqueId val="{00000001-53E4-4DF7-B396-BAC15F41B265}"/>
              </c:ext>
            </c:extLst>
          </c:dPt>
          <c:dPt>
            <c:idx val="1"/>
            <c:bubble3D val="0"/>
            <c:spPr>
              <a:solidFill>
                <a:schemeClr val="accent4"/>
              </a:solidFill>
              <a:ln w="19050">
                <a:noFill/>
              </a:ln>
              <a:effectLst/>
            </c:spPr>
            <c:extLst>
              <c:ext xmlns:c16="http://schemas.microsoft.com/office/drawing/2014/chart" uri="{C3380CC4-5D6E-409C-BE32-E72D297353CC}">
                <c16:uniqueId val="{00000003-53E4-4DF7-B396-BAC15F41B265}"/>
              </c:ext>
            </c:extLst>
          </c:dPt>
          <c:dPt>
            <c:idx val="2"/>
            <c:bubble3D val="0"/>
            <c:spPr>
              <a:solidFill>
                <a:schemeClr val="accent2"/>
              </a:solidFill>
              <a:ln w="19050">
                <a:noFill/>
              </a:ln>
              <a:effectLst/>
            </c:spPr>
            <c:extLst>
              <c:ext xmlns:c16="http://schemas.microsoft.com/office/drawing/2014/chart" uri="{C3380CC4-5D6E-409C-BE32-E72D297353CC}">
                <c16:uniqueId val="{00000005-53E4-4DF7-B396-BAC15F41B265}"/>
              </c:ext>
            </c:extLst>
          </c:dPt>
          <c:dPt>
            <c:idx val="3"/>
            <c:bubble3D val="0"/>
            <c:spPr>
              <a:solidFill>
                <a:srgbClr val="C00000"/>
              </a:solidFill>
              <a:ln w="19050">
                <a:noFill/>
              </a:ln>
              <a:effectLst/>
            </c:spPr>
            <c:extLst>
              <c:ext xmlns:c16="http://schemas.microsoft.com/office/drawing/2014/chart" uri="{C3380CC4-5D6E-409C-BE32-E72D297353CC}">
                <c16:uniqueId val="{00000007-53E4-4DF7-B396-BAC15F41B265}"/>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N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'Basis of calculations'!$J$23:$M$23</c:f>
              <c:strCache>
                <c:ptCount val="4"/>
                <c:pt idx="0">
                  <c:v>0 (Good)</c:v>
                </c:pt>
                <c:pt idx="1">
                  <c:v>1 (Slight reduction)</c:v>
                </c:pt>
                <c:pt idx="2">
                  <c:v>2 (Clear reduction)</c:v>
                </c:pt>
                <c:pt idx="3">
                  <c:v>3 (Severe reduction)</c:v>
                </c:pt>
              </c:strCache>
            </c:strRef>
          </c:cat>
          <c:val>
            <c:numRef>
              <c:f>'Basis of calculations'!$J$25:$M$25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53E4-4DF7-B396-BAC15F41B265}"/>
            </c:ext>
          </c:extLst>
        </c:ser>
        <c:dLbls>
          <c:showLegendKey val="0"/>
          <c:showVal val="0"/>
          <c:showCatName val="0"/>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BDE3EA"/>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n-N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nb-NO"/>
              <a:t>Cage 3</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n-NO"/>
        </a:p>
      </c:txPr>
    </c:title>
    <c:autoTitleDeleted val="0"/>
    <c:plotArea>
      <c:layout/>
      <c:pieChart>
        <c:varyColors val="1"/>
        <c:ser>
          <c:idx val="0"/>
          <c:order val="0"/>
          <c:spPr>
            <a:ln>
              <a:noFill/>
            </a:ln>
          </c:spPr>
          <c:dPt>
            <c:idx val="0"/>
            <c:bubble3D val="0"/>
            <c:spPr>
              <a:solidFill>
                <a:schemeClr val="accent6"/>
              </a:solidFill>
              <a:ln w="19050">
                <a:noFill/>
              </a:ln>
              <a:effectLst/>
            </c:spPr>
            <c:extLst>
              <c:ext xmlns:c16="http://schemas.microsoft.com/office/drawing/2014/chart" uri="{C3380CC4-5D6E-409C-BE32-E72D297353CC}">
                <c16:uniqueId val="{00000001-45AB-4EA8-BB18-6F5EEC28C0B5}"/>
              </c:ext>
            </c:extLst>
          </c:dPt>
          <c:dPt>
            <c:idx val="1"/>
            <c:bubble3D val="0"/>
            <c:spPr>
              <a:solidFill>
                <a:schemeClr val="accent4"/>
              </a:solidFill>
              <a:ln w="19050">
                <a:noFill/>
              </a:ln>
              <a:effectLst/>
            </c:spPr>
            <c:extLst>
              <c:ext xmlns:c16="http://schemas.microsoft.com/office/drawing/2014/chart" uri="{C3380CC4-5D6E-409C-BE32-E72D297353CC}">
                <c16:uniqueId val="{00000003-45AB-4EA8-BB18-6F5EEC28C0B5}"/>
              </c:ext>
            </c:extLst>
          </c:dPt>
          <c:dPt>
            <c:idx val="2"/>
            <c:bubble3D val="0"/>
            <c:spPr>
              <a:solidFill>
                <a:schemeClr val="accent2"/>
              </a:solidFill>
              <a:ln w="19050">
                <a:noFill/>
              </a:ln>
              <a:effectLst/>
            </c:spPr>
            <c:extLst>
              <c:ext xmlns:c16="http://schemas.microsoft.com/office/drawing/2014/chart" uri="{C3380CC4-5D6E-409C-BE32-E72D297353CC}">
                <c16:uniqueId val="{00000005-45AB-4EA8-BB18-6F5EEC28C0B5}"/>
              </c:ext>
            </c:extLst>
          </c:dPt>
          <c:dPt>
            <c:idx val="3"/>
            <c:bubble3D val="0"/>
            <c:spPr>
              <a:solidFill>
                <a:srgbClr val="C00000"/>
              </a:solidFill>
              <a:ln w="19050">
                <a:noFill/>
              </a:ln>
              <a:effectLst/>
            </c:spPr>
            <c:extLst>
              <c:ext xmlns:c16="http://schemas.microsoft.com/office/drawing/2014/chart" uri="{C3380CC4-5D6E-409C-BE32-E72D297353CC}">
                <c16:uniqueId val="{00000007-45AB-4EA8-BB18-6F5EEC28C0B5}"/>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N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'Basis of calculations'!$J$23:$M$23</c:f>
              <c:strCache>
                <c:ptCount val="4"/>
                <c:pt idx="0">
                  <c:v>0 (Good)</c:v>
                </c:pt>
                <c:pt idx="1">
                  <c:v>1 (Slight reduction)</c:v>
                </c:pt>
                <c:pt idx="2">
                  <c:v>2 (Clear reduction)</c:v>
                </c:pt>
                <c:pt idx="3">
                  <c:v>3 (Severe reduction)</c:v>
                </c:pt>
              </c:strCache>
            </c:strRef>
          </c:cat>
          <c:val>
            <c:numRef>
              <c:f>'Basis of calculations'!$J$26:$M$26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45AB-4EA8-BB18-6F5EEC28C0B5}"/>
            </c:ext>
          </c:extLst>
        </c:ser>
        <c:dLbls>
          <c:showLegendKey val="0"/>
          <c:showVal val="0"/>
          <c:showCatName val="0"/>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BDE3EA"/>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n-N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nb-NO"/>
              <a:t>Cage 4</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n-NO"/>
        </a:p>
      </c:txPr>
    </c:title>
    <c:autoTitleDeleted val="0"/>
    <c:plotArea>
      <c:layout/>
      <c:pieChart>
        <c:varyColors val="1"/>
        <c:ser>
          <c:idx val="0"/>
          <c:order val="0"/>
          <c:spPr>
            <a:ln>
              <a:noFill/>
            </a:ln>
          </c:spPr>
          <c:dPt>
            <c:idx val="0"/>
            <c:bubble3D val="0"/>
            <c:spPr>
              <a:solidFill>
                <a:schemeClr val="accent6"/>
              </a:solidFill>
              <a:ln w="19050">
                <a:noFill/>
              </a:ln>
              <a:effectLst/>
            </c:spPr>
            <c:extLst>
              <c:ext xmlns:c16="http://schemas.microsoft.com/office/drawing/2014/chart" uri="{C3380CC4-5D6E-409C-BE32-E72D297353CC}">
                <c16:uniqueId val="{00000001-5359-4741-AE3B-6ECD86A13ED2}"/>
              </c:ext>
            </c:extLst>
          </c:dPt>
          <c:dPt>
            <c:idx val="1"/>
            <c:bubble3D val="0"/>
            <c:spPr>
              <a:solidFill>
                <a:schemeClr val="accent4"/>
              </a:solidFill>
              <a:ln w="19050">
                <a:noFill/>
              </a:ln>
              <a:effectLst/>
            </c:spPr>
            <c:extLst>
              <c:ext xmlns:c16="http://schemas.microsoft.com/office/drawing/2014/chart" uri="{C3380CC4-5D6E-409C-BE32-E72D297353CC}">
                <c16:uniqueId val="{00000003-5359-4741-AE3B-6ECD86A13ED2}"/>
              </c:ext>
            </c:extLst>
          </c:dPt>
          <c:dPt>
            <c:idx val="2"/>
            <c:bubble3D val="0"/>
            <c:spPr>
              <a:solidFill>
                <a:schemeClr val="accent2"/>
              </a:solidFill>
              <a:ln w="19050">
                <a:noFill/>
              </a:ln>
              <a:effectLst/>
            </c:spPr>
            <c:extLst>
              <c:ext xmlns:c16="http://schemas.microsoft.com/office/drawing/2014/chart" uri="{C3380CC4-5D6E-409C-BE32-E72D297353CC}">
                <c16:uniqueId val="{00000005-5359-4741-AE3B-6ECD86A13ED2}"/>
              </c:ext>
            </c:extLst>
          </c:dPt>
          <c:dPt>
            <c:idx val="3"/>
            <c:bubble3D val="0"/>
            <c:spPr>
              <a:solidFill>
                <a:srgbClr val="C00000"/>
              </a:solidFill>
              <a:ln w="19050">
                <a:noFill/>
              </a:ln>
              <a:effectLst/>
            </c:spPr>
            <c:extLst>
              <c:ext xmlns:c16="http://schemas.microsoft.com/office/drawing/2014/chart" uri="{C3380CC4-5D6E-409C-BE32-E72D297353CC}">
                <c16:uniqueId val="{00000007-5359-4741-AE3B-6ECD86A13ED2}"/>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N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'Basis of calculations'!$J$23:$M$23</c:f>
              <c:strCache>
                <c:ptCount val="4"/>
                <c:pt idx="0">
                  <c:v>0 (Good)</c:v>
                </c:pt>
                <c:pt idx="1">
                  <c:v>1 (Slight reduction)</c:v>
                </c:pt>
                <c:pt idx="2">
                  <c:v>2 (Clear reduction)</c:v>
                </c:pt>
                <c:pt idx="3">
                  <c:v>3 (Severe reduction)</c:v>
                </c:pt>
              </c:strCache>
            </c:strRef>
          </c:cat>
          <c:val>
            <c:numRef>
              <c:f>'Basis of calculations'!$J$27:$M$27</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5359-4741-AE3B-6ECD86A13ED2}"/>
            </c:ext>
          </c:extLst>
        </c:ser>
        <c:dLbls>
          <c:showLegendKey val="0"/>
          <c:showVal val="0"/>
          <c:showCatName val="0"/>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BDE3EA"/>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n-N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solidFill>
                <a:latin typeface="+mn-lt"/>
                <a:ea typeface="+mn-ea"/>
                <a:cs typeface="+mn-cs"/>
              </a:defRPr>
            </a:pPr>
            <a:r>
              <a:rPr lang="nb-NO" sz="1600"/>
              <a:t>Condition</a:t>
            </a:r>
          </a:p>
        </c:rich>
      </c:tx>
      <c:overlay val="0"/>
      <c:spPr>
        <a:noFill/>
        <a:ln>
          <a:noFill/>
        </a:ln>
        <a:effectLst/>
      </c:spPr>
    </c:title>
    <c:autoTitleDeleted val="0"/>
    <c:plotArea>
      <c:layout>
        <c:manualLayout>
          <c:layoutTarget val="inner"/>
          <c:xMode val="edge"/>
          <c:yMode val="edge"/>
          <c:x val="2.5333333333333329E-2"/>
          <c:y val="0.1863280110819481"/>
          <c:w val="0.43018171757414786"/>
          <c:h val="0.70850138524351125"/>
        </c:manualLayout>
      </c:layout>
      <c:pieChart>
        <c:varyColors val="1"/>
        <c:ser>
          <c:idx val="0"/>
          <c:order val="0"/>
          <c:dPt>
            <c:idx val="0"/>
            <c:bubble3D val="0"/>
            <c:spPr>
              <a:solidFill>
                <a:schemeClr val="accent6"/>
              </a:solidFill>
            </c:spPr>
            <c:extLst>
              <c:ext xmlns:c16="http://schemas.microsoft.com/office/drawing/2014/chart" uri="{C3380CC4-5D6E-409C-BE32-E72D297353CC}">
                <c16:uniqueId val="{00000001-6CE4-460B-9187-61897B4B1477}"/>
              </c:ext>
            </c:extLst>
          </c:dPt>
          <c:dPt>
            <c:idx val="1"/>
            <c:bubble3D val="0"/>
            <c:spPr>
              <a:solidFill>
                <a:schemeClr val="accent4"/>
              </a:solidFill>
            </c:spPr>
            <c:extLst>
              <c:ext xmlns:c16="http://schemas.microsoft.com/office/drawing/2014/chart" uri="{C3380CC4-5D6E-409C-BE32-E72D297353CC}">
                <c16:uniqueId val="{00000004-C317-4F45-801E-9686901A8485}"/>
              </c:ext>
            </c:extLst>
          </c:dPt>
          <c:dPt>
            <c:idx val="2"/>
            <c:bubble3D val="0"/>
            <c:spPr>
              <a:solidFill>
                <a:schemeClr val="accent2"/>
              </a:solidFill>
            </c:spPr>
            <c:extLst>
              <c:ext xmlns:c16="http://schemas.microsoft.com/office/drawing/2014/chart" uri="{C3380CC4-5D6E-409C-BE32-E72D297353CC}">
                <c16:uniqueId val="{00000005-C317-4F45-801E-9686901A8485}"/>
              </c:ext>
            </c:extLst>
          </c:dPt>
          <c:dPt>
            <c:idx val="3"/>
            <c:bubble3D val="0"/>
            <c:spPr>
              <a:solidFill>
                <a:srgbClr val="C00000"/>
              </a:solidFill>
            </c:spPr>
            <c:extLst>
              <c:ext xmlns:c16="http://schemas.microsoft.com/office/drawing/2014/chart" uri="{C3380CC4-5D6E-409C-BE32-E72D297353CC}">
                <c16:uniqueId val="{00000006-C317-4F45-801E-9686901A8485}"/>
              </c:ext>
            </c:extLst>
          </c:dPt>
          <c:dLbls>
            <c:spPr>
              <a:noFill/>
              <a:ln>
                <a:noFill/>
              </a:ln>
              <a:effectLst/>
            </c:spPr>
            <c:txPr>
              <a:bodyPr wrap="square" lIns="38100" tIns="19050" rIns="38100" bIns="19050" anchor="ctr">
                <a:spAutoFit/>
              </a:bodyPr>
              <a:lstStyle/>
              <a:p>
                <a:pPr>
                  <a:defRPr sz="1200"/>
                </a:pPr>
                <a:endParaRPr lang="en-NO"/>
              </a:p>
            </c:txPr>
            <c:showLegendKey val="0"/>
            <c:showVal val="0"/>
            <c:showCatName val="0"/>
            <c:showSerName val="0"/>
            <c:showPercent val="1"/>
            <c:showBubbleSize val="0"/>
            <c:showLeaderLines val="1"/>
            <c:extLst>
              <c:ext xmlns:c15="http://schemas.microsoft.com/office/drawing/2012/chart" uri="{CE6537A1-D6FC-4f65-9D91-7224C49458BB}"/>
            </c:extLst>
          </c:dLbls>
          <c:cat>
            <c:strRef>
              <c:f>'Basis of calculations'!$J$86:$M$86</c:f>
              <c:strCache>
                <c:ptCount val="4"/>
                <c:pt idx="0">
                  <c:v>Good condition</c:v>
                </c:pt>
                <c:pt idx="1">
                  <c:v>Slight emaciation</c:v>
                </c:pt>
                <c:pt idx="2">
                  <c:v>Clearly emaciated</c:v>
                </c:pt>
                <c:pt idx="3">
                  <c:v>Severely emaciated</c:v>
                </c:pt>
              </c:strCache>
            </c:strRef>
          </c:cat>
          <c:val>
            <c:numRef>
              <c:f>'Basis of calculations'!$J$102:$M$102</c:f>
              <c:numCache>
                <c:formatCode>0</c:formatCode>
                <c:ptCount val="4"/>
                <c:pt idx="0">
                  <c:v>0</c:v>
                </c:pt>
                <c:pt idx="1">
                  <c:v>0</c:v>
                </c:pt>
                <c:pt idx="2">
                  <c:v>0</c:v>
                </c:pt>
                <c:pt idx="3">
                  <c:v>0</c:v>
                </c:pt>
              </c:numCache>
            </c:numRef>
          </c:val>
          <c:extLst>
            <c:ext xmlns:c16="http://schemas.microsoft.com/office/drawing/2014/chart" uri="{C3380CC4-5D6E-409C-BE32-E72D297353CC}">
              <c16:uniqueId val="{00000003-C317-4F45-801E-9686901A8485}"/>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48773041168658698"/>
          <c:y val="0.25599409448818899"/>
          <c:w val="0.46654149000605694"/>
          <c:h val="0.53090696996208808"/>
        </c:manualLayout>
      </c:layout>
      <c:overlay val="0"/>
      <c:spPr>
        <a:noFill/>
        <a:ln>
          <a:noFill/>
        </a:ln>
        <a:effectLst/>
      </c:spPr>
      <c:txPr>
        <a:bodyPr rot="0" spcFirstLastPara="1" vertOverflow="ellipsis" vert="horz" wrap="square" anchor="ctr" anchorCtr="1"/>
        <a:lstStyle/>
        <a:p>
          <a:pPr rtl="0">
            <a:defRPr sz="1600" b="0" i="0" u="none" strike="noStrike" kern="1200" baseline="0">
              <a:solidFill>
                <a:schemeClr val="tx1"/>
              </a:solidFill>
              <a:latin typeface="+mn-lt"/>
              <a:ea typeface="+mn-ea"/>
              <a:cs typeface="+mn-cs"/>
            </a:defRPr>
          </a:pPr>
          <a:endParaRPr lang="en-NO"/>
        </a:p>
      </c:txPr>
    </c:legend>
    <c:plotVisOnly val="1"/>
    <c:dispBlanksAs val="gap"/>
    <c:showDLblsOverMax val="0"/>
    <c:extLst/>
  </c:chart>
  <c:spPr>
    <a:solidFill>
      <a:srgbClr val="BDE3EA"/>
    </a:solidFill>
    <a:ln w="9525" cap="flat" cmpd="sng" algn="ctr">
      <a:solidFill>
        <a:schemeClr val="tx1">
          <a:lumMod val="15000"/>
          <a:lumOff val="85000"/>
        </a:schemeClr>
      </a:solidFill>
      <a:round/>
    </a:ln>
    <a:effectLst/>
  </c:spPr>
  <c:txPr>
    <a:bodyPr/>
    <a:lstStyle/>
    <a:p>
      <a:pPr>
        <a:defRPr>
          <a:solidFill>
            <a:schemeClr val="tx1"/>
          </a:solidFill>
        </a:defRPr>
      </a:pPr>
      <a:endParaRPr lang="en-N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nb-NO" baseline="0"/>
              <a:t>Cage 5</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n-NO"/>
        </a:p>
      </c:txPr>
    </c:title>
    <c:autoTitleDeleted val="0"/>
    <c:plotArea>
      <c:layout/>
      <c:pieChart>
        <c:varyColors val="1"/>
        <c:ser>
          <c:idx val="0"/>
          <c:order val="0"/>
          <c:spPr>
            <a:ln>
              <a:noFill/>
            </a:ln>
          </c:spPr>
          <c:dPt>
            <c:idx val="0"/>
            <c:bubble3D val="0"/>
            <c:spPr>
              <a:solidFill>
                <a:schemeClr val="accent6"/>
              </a:solidFill>
              <a:ln w="19050">
                <a:noFill/>
              </a:ln>
              <a:effectLst/>
            </c:spPr>
            <c:extLst>
              <c:ext xmlns:c16="http://schemas.microsoft.com/office/drawing/2014/chart" uri="{C3380CC4-5D6E-409C-BE32-E72D297353CC}">
                <c16:uniqueId val="{00000001-0688-405A-B192-4BCE8682E2B4}"/>
              </c:ext>
            </c:extLst>
          </c:dPt>
          <c:dPt>
            <c:idx val="1"/>
            <c:bubble3D val="0"/>
            <c:spPr>
              <a:solidFill>
                <a:schemeClr val="accent4"/>
              </a:solidFill>
              <a:ln w="19050">
                <a:noFill/>
              </a:ln>
              <a:effectLst/>
            </c:spPr>
            <c:extLst>
              <c:ext xmlns:c16="http://schemas.microsoft.com/office/drawing/2014/chart" uri="{C3380CC4-5D6E-409C-BE32-E72D297353CC}">
                <c16:uniqueId val="{00000003-0688-405A-B192-4BCE8682E2B4}"/>
              </c:ext>
            </c:extLst>
          </c:dPt>
          <c:dPt>
            <c:idx val="2"/>
            <c:bubble3D val="0"/>
            <c:spPr>
              <a:solidFill>
                <a:schemeClr val="accent2"/>
              </a:solidFill>
              <a:ln w="19050">
                <a:noFill/>
              </a:ln>
              <a:effectLst/>
            </c:spPr>
            <c:extLst>
              <c:ext xmlns:c16="http://schemas.microsoft.com/office/drawing/2014/chart" uri="{C3380CC4-5D6E-409C-BE32-E72D297353CC}">
                <c16:uniqueId val="{00000005-0688-405A-B192-4BCE8682E2B4}"/>
              </c:ext>
            </c:extLst>
          </c:dPt>
          <c:dPt>
            <c:idx val="3"/>
            <c:bubble3D val="0"/>
            <c:spPr>
              <a:solidFill>
                <a:srgbClr val="C00000"/>
              </a:solidFill>
              <a:ln w="19050">
                <a:noFill/>
              </a:ln>
              <a:effectLst/>
            </c:spPr>
            <c:extLst>
              <c:ext xmlns:c16="http://schemas.microsoft.com/office/drawing/2014/chart" uri="{C3380CC4-5D6E-409C-BE32-E72D297353CC}">
                <c16:uniqueId val="{00000007-0688-405A-B192-4BCE8682E2B4}"/>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N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'Basis of calculations'!$J$23:$M$23</c:f>
              <c:strCache>
                <c:ptCount val="4"/>
                <c:pt idx="0">
                  <c:v>0 (Good)</c:v>
                </c:pt>
                <c:pt idx="1">
                  <c:v>1 (Slight reduction)</c:v>
                </c:pt>
                <c:pt idx="2">
                  <c:v>2 (Clear reduction)</c:v>
                </c:pt>
                <c:pt idx="3">
                  <c:v>3 (Severe reduction)</c:v>
                </c:pt>
              </c:strCache>
            </c:strRef>
          </c:cat>
          <c:val>
            <c:numRef>
              <c:f>'Basis of calculations'!$J$28:$M$28</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0688-405A-B192-4BCE8682E2B4}"/>
            </c:ext>
          </c:extLst>
        </c:ser>
        <c:dLbls>
          <c:showLegendKey val="0"/>
          <c:showVal val="0"/>
          <c:showCatName val="0"/>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BDE3EA"/>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n-N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nb-NO"/>
              <a:t>Cage 13</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n-NO"/>
        </a:p>
      </c:txPr>
    </c:title>
    <c:autoTitleDeleted val="0"/>
    <c:plotArea>
      <c:layout/>
      <c:pieChart>
        <c:varyColors val="1"/>
        <c:ser>
          <c:idx val="0"/>
          <c:order val="0"/>
          <c:spPr>
            <a:ln>
              <a:noFill/>
            </a:ln>
          </c:spPr>
          <c:dPt>
            <c:idx val="0"/>
            <c:bubble3D val="0"/>
            <c:spPr>
              <a:solidFill>
                <a:schemeClr val="accent6"/>
              </a:solidFill>
              <a:ln w="19050">
                <a:noFill/>
              </a:ln>
              <a:effectLst/>
            </c:spPr>
            <c:extLst>
              <c:ext xmlns:c16="http://schemas.microsoft.com/office/drawing/2014/chart" uri="{C3380CC4-5D6E-409C-BE32-E72D297353CC}">
                <c16:uniqueId val="{00000001-440C-489C-AE8F-4E44B7787D2D}"/>
              </c:ext>
            </c:extLst>
          </c:dPt>
          <c:dPt>
            <c:idx val="1"/>
            <c:bubble3D val="0"/>
            <c:spPr>
              <a:solidFill>
                <a:schemeClr val="accent4"/>
              </a:solidFill>
              <a:ln w="19050">
                <a:noFill/>
              </a:ln>
              <a:effectLst/>
            </c:spPr>
            <c:extLst>
              <c:ext xmlns:c16="http://schemas.microsoft.com/office/drawing/2014/chart" uri="{C3380CC4-5D6E-409C-BE32-E72D297353CC}">
                <c16:uniqueId val="{00000003-440C-489C-AE8F-4E44B7787D2D}"/>
              </c:ext>
            </c:extLst>
          </c:dPt>
          <c:dPt>
            <c:idx val="2"/>
            <c:bubble3D val="0"/>
            <c:spPr>
              <a:solidFill>
                <a:schemeClr val="accent2"/>
              </a:solidFill>
              <a:ln w="19050">
                <a:noFill/>
              </a:ln>
              <a:effectLst/>
            </c:spPr>
            <c:extLst>
              <c:ext xmlns:c16="http://schemas.microsoft.com/office/drawing/2014/chart" uri="{C3380CC4-5D6E-409C-BE32-E72D297353CC}">
                <c16:uniqueId val="{00000005-440C-489C-AE8F-4E44B7787D2D}"/>
              </c:ext>
            </c:extLst>
          </c:dPt>
          <c:dPt>
            <c:idx val="3"/>
            <c:bubble3D val="0"/>
            <c:spPr>
              <a:solidFill>
                <a:srgbClr val="C00000"/>
              </a:solidFill>
              <a:ln w="19050">
                <a:noFill/>
              </a:ln>
              <a:effectLst/>
            </c:spPr>
            <c:extLst>
              <c:ext xmlns:c16="http://schemas.microsoft.com/office/drawing/2014/chart" uri="{C3380CC4-5D6E-409C-BE32-E72D297353CC}">
                <c16:uniqueId val="{00000007-440C-489C-AE8F-4E44B7787D2D}"/>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N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'Basis of calculations'!$J$23:$M$23</c:f>
              <c:strCache>
                <c:ptCount val="4"/>
                <c:pt idx="0">
                  <c:v>0 (Good)</c:v>
                </c:pt>
                <c:pt idx="1">
                  <c:v>1 (Slight reduction)</c:v>
                </c:pt>
                <c:pt idx="2">
                  <c:v>2 (Clear reduction)</c:v>
                </c:pt>
                <c:pt idx="3">
                  <c:v>3 (Severe reduction)</c:v>
                </c:pt>
              </c:strCache>
            </c:strRef>
          </c:cat>
          <c:val>
            <c:numRef>
              <c:f>'Basis of calculations'!$J$36:$M$36</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440C-489C-AE8F-4E44B7787D2D}"/>
            </c:ext>
          </c:extLst>
        </c:ser>
        <c:dLbls>
          <c:showLegendKey val="0"/>
          <c:showVal val="0"/>
          <c:showCatName val="0"/>
          <c:showSerName val="0"/>
          <c:showPercent val="1"/>
          <c:showBubbleSize val="0"/>
          <c:showLeaderLines val="1"/>
        </c:dLbls>
        <c:firstSliceAng val="0"/>
      </c:pieChart>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BDE3EA"/>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n-N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nb-NO"/>
              <a:t>Cage 14</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n-NO"/>
        </a:p>
      </c:txPr>
    </c:title>
    <c:autoTitleDeleted val="0"/>
    <c:plotArea>
      <c:layout/>
      <c:pieChart>
        <c:varyColors val="1"/>
        <c:ser>
          <c:idx val="0"/>
          <c:order val="0"/>
          <c:spPr>
            <a:ln>
              <a:noFill/>
            </a:ln>
          </c:spPr>
          <c:dPt>
            <c:idx val="0"/>
            <c:bubble3D val="0"/>
            <c:spPr>
              <a:solidFill>
                <a:schemeClr val="accent6"/>
              </a:solidFill>
              <a:ln w="19050">
                <a:noFill/>
              </a:ln>
              <a:effectLst/>
            </c:spPr>
            <c:extLst>
              <c:ext xmlns:c16="http://schemas.microsoft.com/office/drawing/2014/chart" uri="{C3380CC4-5D6E-409C-BE32-E72D297353CC}">
                <c16:uniqueId val="{00000001-0515-4F93-BF73-A10F657656F3}"/>
              </c:ext>
            </c:extLst>
          </c:dPt>
          <c:dPt>
            <c:idx val="1"/>
            <c:bubble3D val="0"/>
            <c:spPr>
              <a:solidFill>
                <a:schemeClr val="accent4"/>
              </a:solidFill>
              <a:ln w="19050">
                <a:noFill/>
              </a:ln>
              <a:effectLst/>
            </c:spPr>
            <c:extLst>
              <c:ext xmlns:c16="http://schemas.microsoft.com/office/drawing/2014/chart" uri="{C3380CC4-5D6E-409C-BE32-E72D297353CC}">
                <c16:uniqueId val="{00000003-0515-4F93-BF73-A10F657656F3}"/>
              </c:ext>
            </c:extLst>
          </c:dPt>
          <c:dPt>
            <c:idx val="2"/>
            <c:bubble3D val="0"/>
            <c:spPr>
              <a:solidFill>
                <a:schemeClr val="accent2"/>
              </a:solidFill>
              <a:ln w="19050">
                <a:noFill/>
              </a:ln>
              <a:effectLst/>
            </c:spPr>
            <c:extLst>
              <c:ext xmlns:c16="http://schemas.microsoft.com/office/drawing/2014/chart" uri="{C3380CC4-5D6E-409C-BE32-E72D297353CC}">
                <c16:uniqueId val="{00000005-0515-4F93-BF73-A10F657656F3}"/>
              </c:ext>
            </c:extLst>
          </c:dPt>
          <c:dPt>
            <c:idx val="3"/>
            <c:bubble3D val="0"/>
            <c:spPr>
              <a:solidFill>
                <a:srgbClr val="C00000"/>
              </a:solidFill>
              <a:ln w="19050">
                <a:noFill/>
              </a:ln>
              <a:effectLst/>
            </c:spPr>
            <c:extLst>
              <c:ext xmlns:c16="http://schemas.microsoft.com/office/drawing/2014/chart" uri="{C3380CC4-5D6E-409C-BE32-E72D297353CC}">
                <c16:uniqueId val="{00000007-0515-4F93-BF73-A10F657656F3}"/>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N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'Basis of calculations'!$J$23:$M$23</c:f>
              <c:strCache>
                <c:ptCount val="4"/>
                <c:pt idx="0">
                  <c:v>0 (Good)</c:v>
                </c:pt>
                <c:pt idx="1">
                  <c:v>1 (Slight reduction)</c:v>
                </c:pt>
                <c:pt idx="2">
                  <c:v>2 (Clear reduction)</c:v>
                </c:pt>
                <c:pt idx="3">
                  <c:v>3 (Severe reduction)</c:v>
                </c:pt>
              </c:strCache>
            </c:strRef>
          </c:cat>
          <c:val>
            <c:numRef>
              <c:f>'Basis of calculations'!$J$37:$M$37</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0515-4F93-BF73-A10F657656F3}"/>
            </c:ext>
          </c:extLst>
        </c:ser>
        <c:dLbls>
          <c:showLegendKey val="0"/>
          <c:showVal val="0"/>
          <c:showCatName val="0"/>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BDE3EA"/>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n-N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nb-NO"/>
              <a:t>Cage 15</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n-NO"/>
        </a:p>
      </c:txPr>
    </c:title>
    <c:autoTitleDeleted val="0"/>
    <c:plotArea>
      <c:layout/>
      <c:pieChart>
        <c:varyColors val="1"/>
        <c:ser>
          <c:idx val="0"/>
          <c:order val="0"/>
          <c:spPr>
            <a:ln>
              <a:noFill/>
            </a:ln>
          </c:spPr>
          <c:dPt>
            <c:idx val="0"/>
            <c:bubble3D val="0"/>
            <c:spPr>
              <a:solidFill>
                <a:schemeClr val="accent6"/>
              </a:solidFill>
              <a:ln w="19050">
                <a:noFill/>
              </a:ln>
              <a:effectLst/>
            </c:spPr>
            <c:extLst>
              <c:ext xmlns:c16="http://schemas.microsoft.com/office/drawing/2014/chart" uri="{C3380CC4-5D6E-409C-BE32-E72D297353CC}">
                <c16:uniqueId val="{00000001-31CE-45FE-9556-F440F50B5D82}"/>
              </c:ext>
            </c:extLst>
          </c:dPt>
          <c:dPt>
            <c:idx val="1"/>
            <c:bubble3D val="0"/>
            <c:spPr>
              <a:solidFill>
                <a:schemeClr val="accent4"/>
              </a:solidFill>
              <a:ln w="19050">
                <a:noFill/>
              </a:ln>
              <a:effectLst/>
            </c:spPr>
            <c:extLst>
              <c:ext xmlns:c16="http://schemas.microsoft.com/office/drawing/2014/chart" uri="{C3380CC4-5D6E-409C-BE32-E72D297353CC}">
                <c16:uniqueId val="{00000003-31CE-45FE-9556-F440F50B5D82}"/>
              </c:ext>
            </c:extLst>
          </c:dPt>
          <c:dPt>
            <c:idx val="2"/>
            <c:bubble3D val="0"/>
            <c:spPr>
              <a:solidFill>
                <a:schemeClr val="accent2"/>
              </a:solidFill>
              <a:ln w="19050">
                <a:noFill/>
              </a:ln>
              <a:effectLst/>
            </c:spPr>
            <c:extLst>
              <c:ext xmlns:c16="http://schemas.microsoft.com/office/drawing/2014/chart" uri="{C3380CC4-5D6E-409C-BE32-E72D297353CC}">
                <c16:uniqueId val="{00000005-31CE-45FE-9556-F440F50B5D82}"/>
              </c:ext>
            </c:extLst>
          </c:dPt>
          <c:dPt>
            <c:idx val="3"/>
            <c:bubble3D val="0"/>
            <c:spPr>
              <a:solidFill>
                <a:srgbClr val="C00000"/>
              </a:solidFill>
              <a:ln w="19050">
                <a:noFill/>
              </a:ln>
              <a:effectLst/>
            </c:spPr>
            <c:extLst>
              <c:ext xmlns:c16="http://schemas.microsoft.com/office/drawing/2014/chart" uri="{C3380CC4-5D6E-409C-BE32-E72D297353CC}">
                <c16:uniqueId val="{00000007-31CE-45FE-9556-F440F50B5D82}"/>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N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'Basis of calculations'!$J$23:$M$23</c:f>
              <c:strCache>
                <c:ptCount val="4"/>
                <c:pt idx="0">
                  <c:v>0 (Good)</c:v>
                </c:pt>
                <c:pt idx="1">
                  <c:v>1 (Slight reduction)</c:v>
                </c:pt>
                <c:pt idx="2">
                  <c:v>2 (Clear reduction)</c:v>
                </c:pt>
                <c:pt idx="3">
                  <c:v>3 (Severe reduction)</c:v>
                </c:pt>
              </c:strCache>
            </c:strRef>
          </c:cat>
          <c:val>
            <c:numRef>
              <c:f>'Basis of calculations'!$J$38:$M$38</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31CE-45FE-9556-F440F50B5D82}"/>
            </c:ext>
          </c:extLst>
        </c:ser>
        <c:dLbls>
          <c:showLegendKey val="0"/>
          <c:showVal val="0"/>
          <c:showCatName val="0"/>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BDE3EA"/>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n-N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nb-NO"/>
              <a:t>Cage 8</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n-NO"/>
        </a:p>
      </c:txPr>
    </c:title>
    <c:autoTitleDeleted val="0"/>
    <c:plotArea>
      <c:layout/>
      <c:pieChart>
        <c:varyColors val="1"/>
        <c:ser>
          <c:idx val="0"/>
          <c:order val="0"/>
          <c:spPr>
            <a:ln>
              <a:noFill/>
            </a:ln>
          </c:spPr>
          <c:dPt>
            <c:idx val="0"/>
            <c:bubble3D val="0"/>
            <c:spPr>
              <a:solidFill>
                <a:schemeClr val="accent6"/>
              </a:solidFill>
              <a:ln w="19050">
                <a:noFill/>
              </a:ln>
              <a:effectLst/>
            </c:spPr>
            <c:extLst>
              <c:ext xmlns:c16="http://schemas.microsoft.com/office/drawing/2014/chart" uri="{C3380CC4-5D6E-409C-BE32-E72D297353CC}">
                <c16:uniqueId val="{00000001-575E-4AA0-BC3C-99CA2975EF68}"/>
              </c:ext>
            </c:extLst>
          </c:dPt>
          <c:dPt>
            <c:idx val="1"/>
            <c:bubble3D val="0"/>
            <c:spPr>
              <a:solidFill>
                <a:schemeClr val="accent4"/>
              </a:solidFill>
              <a:ln w="19050">
                <a:noFill/>
              </a:ln>
              <a:effectLst/>
            </c:spPr>
            <c:extLst>
              <c:ext xmlns:c16="http://schemas.microsoft.com/office/drawing/2014/chart" uri="{C3380CC4-5D6E-409C-BE32-E72D297353CC}">
                <c16:uniqueId val="{00000003-575E-4AA0-BC3C-99CA2975EF68}"/>
              </c:ext>
            </c:extLst>
          </c:dPt>
          <c:dPt>
            <c:idx val="2"/>
            <c:bubble3D val="0"/>
            <c:spPr>
              <a:solidFill>
                <a:schemeClr val="accent2"/>
              </a:solidFill>
              <a:ln w="19050">
                <a:noFill/>
              </a:ln>
              <a:effectLst/>
            </c:spPr>
            <c:extLst>
              <c:ext xmlns:c16="http://schemas.microsoft.com/office/drawing/2014/chart" uri="{C3380CC4-5D6E-409C-BE32-E72D297353CC}">
                <c16:uniqueId val="{00000005-575E-4AA0-BC3C-99CA2975EF68}"/>
              </c:ext>
            </c:extLst>
          </c:dPt>
          <c:dPt>
            <c:idx val="3"/>
            <c:bubble3D val="0"/>
            <c:spPr>
              <a:solidFill>
                <a:srgbClr val="C00000"/>
              </a:solidFill>
              <a:ln w="19050">
                <a:noFill/>
              </a:ln>
              <a:effectLst/>
            </c:spPr>
            <c:extLst>
              <c:ext xmlns:c16="http://schemas.microsoft.com/office/drawing/2014/chart" uri="{C3380CC4-5D6E-409C-BE32-E72D297353CC}">
                <c16:uniqueId val="{00000007-575E-4AA0-BC3C-99CA2975EF68}"/>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N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'Basis of calculations'!$J$23:$M$23</c:f>
              <c:strCache>
                <c:ptCount val="4"/>
                <c:pt idx="0">
                  <c:v>0 (Good)</c:v>
                </c:pt>
                <c:pt idx="1">
                  <c:v>1 (Slight reduction)</c:v>
                </c:pt>
                <c:pt idx="2">
                  <c:v>2 (Clear reduction)</c:v>
                </c:pt>
                <c:pt idx="3">
                  <c:v>3 (Severe reduction)</c:v>
                </c:pt>
              </c:strCache>
            </c:strRef>
          </c:cat>
          <c:val>
            <c:numRef>
              <c:f>'Basis of calculations'!$J$31:$M$31</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575E-4AA0-BC3C-99CA2975EF68}"/>
            </c:ext>
          </c:extLst>
        </c:ser>
        <c:dLbls>
          <c:showLegendKey val="0"/>
          <c:showVal val="0"/>
          <c:showCatName val="0"/>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BDE3EA"/>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n-N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nb-NO"/>
              <a:t>Cage 6</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n-NO"/>
        </a:p>
      </c:txPr>
    </c:title>
    <c:autoTitleDeleted val="0"/>
    <c:plotArea>
      <c:layout/>
      <c:pieChart>
        <c:varyColors val="1"/>
        <c:ser>
          <c:idx val="0"/>
          <c:order val="0"/>
          <c:spPr>
            <a:solidFill>
              <a:schemeClr val="accent6"/>
            </a:solidFill>
            <a:ln>
              <a:noFill/>
            </a:ln>
          </c:spPr>
          <c:dPt>
            <c:idx val="0"/>
            <c:bubble3D val="0"/>
            <c:spPr>
              <a:solidFill>
                <a:schemeClr val="accent6"/>
              </a:solidFill>
              <a:ln w="19050">
                <a:noFill/>
              </a:ln>
              <a:effectLst/>
            </c:spPr>
            <c:extLst>
              <c:ext xmlns:c16="http://schemas.microsoft.com/office/drawing/2014/chart" uri="{C3380CC4-5D6E-409C-BE32-E72D297353CC}">
                <c16:uniqueId val="{00000001-F2F0-4E51-A9A2-44B5186B780F}"/>
              </c:ext>
            </c:extLst>
          </c:dPt>
          <c:dPt>
            <c:idx val="1"/>
            <c:bubble3D val="0"/>
            <c:spPr>
              <a:solidFill>
                <a:schemeClr val="accent4"/>
              </a:solidFill>
              <a:ln w="19050">
                <a:noFill/>
              </a:ln>
              <a:effectLst/>
            </c:spPr>
            <c:extLst>
              <c:ext xmlns:c16="http://schemas.microsoft.com/office/drawing/2014/chart" uri="{C3380CC4-5D6E-409C-BE32-E72D297353CC}">
                <c16:uniqueId val="{00000003-F2F0-4E51-A9A2-44B5186B780F}"/>
              </c:ext>
            </c:extLst>
          </c:dPt>
          <c:dPt>
            <c:idx val="2"/>
            <c:bubble3D val="0"/>
            <c:spPr>
              <a:solidFill>
                <a:schemeClr val="accent2"/>
              </a:solidFill>
              <a:ln w="19050">
                <a:noFill/>
              </a:ln>
              <a:effectLst/>
            </c:spPr>
            <c:extLst>
              <c:ext xmlns:c16="http://schemas.microsoft.com/office/drawing/2014/chart" uri="{C3380CC4-5D6E-409C-BE32-E72D297353CC}">
                <c16:uniqueId val="{00000005-F2F0-4E51-A9A2-44B5186B780F}"/>
              </c:ext>
            </c:extLst>
          </c:dPt>
          <c:dPt>
            <c:idx val="3"/>
            <c:bubble3D val="0"/>
            <c:spPr>
              <a:solidFill>
                <a:srgbClr val="C00000"/>
              </a:solidFill>
              <a:ln w="19050">
                <a:noFill/>
              </a:ln>
              <a:effectLst/>
            </c:spPr>
            <c:extLst>
              <c:ext xmlns:c16="http://schemas.microsoft.com/office/drawing/2014/chart" uri="{C3380CC4-5D6E-409C-BE32-E72D297353CC}">
                <c16:uniqueId val="{00000007-F2F0-4E51-A9A2-44B5186B780F}"/>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N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'Basis of calculations'!$J$23:$M$23</c:f>
              <c:strCache>
                <c:ptCount val="4"/>
                <c:pt idx="0">
                  <c:v>0 (Good)</c:v>
                </c:pt>
                <c:pt idx="1">
                  <c:v>1 (Slight reduction)</c:v>
                </c:pt>
                <c:pt idx="2">
                  <c:v>2 (Clear reduction)</c:v>
                </c:pt>
                <c:pt idx="3">
                  <c:v>3 (Severe reduction)</c:v>
                </c:pt>
              </c:strCache>
            </c:strRef>
          </c:cat>
          <c:val>
            <c:numRef>
              <c:f>'Basis of calculations'!$J$29:$M$29</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F2F0-4E51-A9A2-44B5186B780F}"/>
            </c:ext>
          </c:extLst>
        </c:ser>
        <c:dLbls>
          <c:showLegendKey val="0"/>
          <c:showVal val="0"/>
          <c:showCatName val="0"/>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BDE3EA"/>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n-N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solidFill>
                <a:latin typeface="+mn-lt"/>
                <a:ea typeface="+mn-ea"/>
                <a:cs typeface="+mn-cs"/>
              </a:defRPr>
            </a:pPr>
            <a:r>
              <a:rPr lang="nb-NO" sz="1800" baseline="0"/>
              <a:t>Suction cup deformity</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solidFill>
              <a:latin typeface="+mn-lt"/>
              <a:ea typeface="+mn-ea"/>
              <a:cs typeface="+mn-cs"/>
            </a:defRPr>
          </a:pPr>
          <a:endParaRPr lang="en-NO"/>
        </a:p>
      </c:txPr>
    </c:title>
    <c:autoTitleDeleted val="0"/>
    <c:plotArea>
      <c:layout>
        <c:manualLayout>
          <c:layoutTarget val="inner"/>
          <c:xMode val="edge"/>
          <c:yMode val="edge"/>
          <c:x val="2.6719787516600261E-2"/>
          <c:y val="0.18465583050358969"/>
          <c:w val="0.42969411243913241"/>
          <c:h val="0.71732911612233374"/>
        </c:manualLayout>
      </c:layout>
      <c:pieChart>
        <c:varyColors val="1"/>
        <c:ser>
          <c:idx val="1"/>
          <c:order val="0"/>
          <c:spPr>
            <a:ln>
              <a:noFill/>
            </a:ln>
          </c:spPr>
          <c:dPt>
            <c:idx val="0"/>
            <c:bubble3D val="0"/>
            <c:spPr>
              <a:solidFill>
                <a:schemeClr val="accent6"/>
              </a:solidFill>
              <a:ln w="19050">
                <a:noFill/>
              </a:ln>
              <a:effectLst/>
            </c:spPr>
            <c:extLst>
              <c:ext xmlns:c16="http://schemas.microsoft.com/office/drawing/2014/chart" uri="{C3380CC4-5D6E-409C-BE32-E72D297353CC}">
                <c16:uniqueId val="{00000013-D29C-4948-ABA7-86E5BA313B14}"/>
              </c:ext>
            </c:extLst>
          </c:dPt>
          <c:dPt>
            <c:idx val="1"/>
            <c:bubble3D val="0"/>
            <c:spPr>
              <a:solidFill>
                <a:schemeClr val="accent4"/>
              </a:solidFill>
              <a:ln w="19050">
                <a:noFill/>
              </a:ln>
              <a:effectLst/>
            </c:spPr>
            <c:extLst>
              <c:ext xmlns:c16="http://schemas.microsoft.com/office/drawing/2014/chart" uri="{C3380CC4-5D6E-409C-BE32-E72D297353CC}">
                <c16:uniqueId val="{00000014-D29C-4948-ABA7-86E5BA313B14}"/>
              </c:ext>
            </c:extLst>
          </c:dPt>
          <c:dPt>
            <c:idx val="2"/>
            <c:bubble3D val="0"/>
            <c:spPr>
              <a:solidFill>
                <a:schemeClr val="accent2"/>
              </a:solidFill>
              <a:ln w="19050">
                <a:noFill/>
              </a:ln>
              <a:effectLst/>
            </c:spPr>
            <c:extLst>
              <c:ext xmlns:c16="http://schemas.microsoft.com/office/drawing/2014/chart" uri="{C3380CC4-5D6E-409C-BE32-E72D297353CC}">
                <c16:uniqueId val="{00000015-D29C-4948-ABA7-86E5BA313B14}"/>
              </c:ext>
            </c:extLst>
          </c:dPt>
          <c:dPt>
            <c:idx val="3"/>
            <c:bubble3D val="0"/>
            <c:spPr>
              <a:solidFill>
                <a:srgbClr val="C00000"/>
              </a:solidFill>
              <a:ln w="19050">
                <a:noFill/>
              </a:ln>
              <a:effectLst/>
            </c:spPr>
            <c:extLst>
              <c:ext xmlns:c16="http://schemas.microsoft.com/office/drawing/2014/chart" uri="{C3380CC4-5D6E-409C-BE32-E72D297353CC}">
                <c16:uniqueId val="{00000016-D29C-4948-ABA7-86E5BA313B14}"/>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n-N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'Basis of calculations'!$F$45:$I$45</c:f>
              <c:strCache>
                <c:ptCount val="4"/>
                <c:pt idx="0">
                  <c:v>No deformity (0)</c:v>
                </c:pt>
                <c:pt idx="1">
                  <c:v>Slight deformity (1)</c:v>
                </c:pt>
                <c:pt idx="2">
                  <c:v>Clear deformity (2) </c:v>
                </c:pt>
                <c:pt idx="3">
                  <c:v>Severe deformity (3)</c:v>
                </c:pt>
              </c:strCache>
            </c:strRef>
          </c:cat>
          <c:val>
            <c:numRef>
              <c:f>'Basis of calculations'!$F$61:$I$61</c:f>
              <c:numCache>
                <c:formatCode>0</c:formatCode>
                <c:ptCount val="4"/>
                <c:pt idx="0">
                  <c:v>0</c:v>
                </c:pt>
                <c:pt idx="1">
                  <c:v>0</c:v>
                </c:pt>
                <c:pt idx="2">
                  <c:v>0</c:v>
                </c:pt>
                <c:pt idx="3">
                  <c:v>0</c:v>
                </c:pt>
              </c:numCache>
            </c:numRef>
          </c:val>
          <c:extLst>
            <c:ext xmlns:c16="http://schemas.microsoft.com/office/drawing/2014/chart" uri="{C3380CC4-5D6E-409C-BE32-E72D297353CC}">
              <c16:uniqueId val="{00000012-D29C-4948-ABA7-86E5BA313B14}"/>
            </c:ext>
          </c:extLst>
        </c:ser>
        <c:ser>
          <c:idx val="0"/>
          <c:order val="1"/>
          <c:spPr>
            <a:ln>
              <a:noFill/>
            </a:ln>
          </c:spPr>
          <c:dPt>
            <c:idx val="0"/>
            <c:bubble3D val="0"/>
            <c:spPr>
              <a:solidFill>
                <a:schemeClr val="accent6"/>
              </a:solidFill>
              <a:ln w="19050">
                <a:noFill/>
              </a:ln>
              <a:effectLst/>
            </c:spPr>
            <c:extLst>
              <c:ext xmlns:c16="http://schemas.microsoft.com/office/drawing/2014/chart" uri="{C3380CC4-5D6E-409C-BE32-E72D297353CC}">
                <c16:uniqueId val="{0000000A-D29C-4948-ABA7-86E5BA313B14}"/>
              </c:ext>
            </c:extLst>
          </c:dPt>
          <c:dPt>
            <c:idx val="1"/>
            <c:bubble3D val="0"/>
            <c:spPr>
              <a:solidFill>
                <a:srgbClr val="C00000"/>
              </a:solidFill>
              <a:ln w="19050">
                <a:noFill/>
              </a:ln>
              <a:effectLst/>
            </c:spPr>
            <c:extLst>
              <c:ext xmlns:c16="http://schemas.microsoft.com/office/drawing/2014/chart" uri="{C3380CC4-5D6E-409C-BE32-E72D297353CC}">
                <c16:uniqueId val="{0000000C-D29C-4948-ABA7-86E5BA313B14}"/>
              </c:ext>
            </c:extLst>
          </c:dPt>
          <c:dPt>
            <c:idx val="2"/>
            <c:bubble3D val="0"/>
            <c:spPr>
              <a:solidFill>
                <a:schemeClr val="accent2"/>
              </a:solidFill>
              <a:ln w="19050">
                <a:noFill/>
              </a:ln>
              <a:effectLst/>
            </c:spPr>
            <c:extLst>
              <c:ext xmlns:c16="http://schemas.microsoft.com/office/drawing/2014/chart" uri="{C3380CC4-5D6E-409C-BE32-E72D297353CC}">
                <c16:uniqueId val="{0000000E-D29C-4948-ABA7-86E5BA313B14}"/>
              </c:ext>
            </c:extLst>
          </c:dPt>
          <c:dPt>
            <c:idx val="3"/>
            <c:bubble3D val="0"/>
            <c:spPr>
              <a:solidFill>
                <a:schemeClr val="accent4"/>
              </a:solidFill>
              <a:ln w="19050">
                <a:noFill/>
              </a:ln>
              <a:effectLst/>
            </c:spPr>
            <c:extLst>
              <c:ext xmlns:c16="http://schemas.microsoft.com/office/drawing/2014/chart" uri="{C3380CC4-5D6E-409C-BE32-E72D297353CC}">
                <c16:uniqueId val="{00000010-D29C-4948-ABA7-86E5BA313B1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N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'Basis of calculations'!$F$45:$I$45</c:f>
              <c:strCache>
                <c:ptCount val="4"/>
                <c:pt idx="0">
                  <c:v>No deformity (0)</c:v>
                </c:pt>
                <c:pt idx="1">
                  <c:v>Slight deformity (1)</c:v>
                </c:pt>
                <c:pt idx="2">
                  <c:v>Clear deformity (2) </c:v>
                </c:pt>
                <c:pt idx="3">
                  <c:v>Severe deformity (3)</c:v>
                </c:pt>
              </c:strCache>
            </c:strRef>
          </c:cat>
          <c:val>
            <c:numRef>
              <c:f>'Basis of calculations'!$F$61:$I$61</c:f>
              <c:numCache>
                <c:formatCode>0</c:formatCode>
                <c:ptCount val="4"/>
                <c:pt idx="0">
                  <c:v>0</c:v>
                </c:pt>
                <c:pt idx="1">
                  <c:v>0</c:v>
                </c:pt>
                <c:pt idx="2">
                  <c:v>0</c:v>
                </c:pt>
                <c:pt idx="3">
                  <c:v>0</c:v>
                </c:pt>
              </c:numCache>
            </c:numRef>
          </c:val>
          <c:extLst>
            <c:ext xmlns:c16="http://schemas.microsoft.com/office/drawing/2014/chart" uri="{C3380CC4-5D6E-409C-BE32-E72D297353CC}">
              <c16:uniqueId val="{00000011-D29C-4948-ABA7-86E5BA313B14}"/>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49052788844621514"/>
          <c:y val="0.23826084386096505"/>
          <c:w val="0.47011835443381422"/>
          <c:h val="0.58508740490029076"/>
        </c:manualLayout>
      </c:layout>
      <c:overlay val="0"/>
      <c:spPr>
        <a:noFill/>
        <a:ln>
          <a:noFill/>
        </a:ln>
        <a:effectLst/>
      </c:spPr>
      <c:txPr>
        <a:bodyPr rot="0" spcFirstLastPara="1" vertOverflow="ellipsis" vert="horz" wrap="square" anchor="ctr" anchorCtr="1"/>
        <a:lstStyle/>
        <a:p>
          <a:pPr rtl="0">
            <a:defRPr sz="1600" b="0" i="0" u="none" strike="noStrike" kern="1200" baseline="0">
              <a:solidFill>
                <a:schemeClr val="tx1"/>
              </a:solidFill>
              <a:latin typeface="+mn-lt"/>
              <a:ea typeface="+mn-ea"/>
              <a:cs typeface="+mn-cs"/>
            </a:defRPr>
          </a:pPr>
          <a:endParaRPr lang="en-NO"/>
        </a:p>
      </c:txPr>
    </c:legend>
    <c:plotVisOnly val="1"/>
    <c:dispBlanksAs val="gap"/>
    <c:showDLblsOverMax val="0"/>
    <c:extLst/>
  </c:chart>
  <c:spPr>
    <a:solidFill>
      <a:srgbClr val="BDE3EA"/>
    </a:solidFill>
    <a:ln w="9525" cap="flat" cmpd="sng" algn="ctr">
      <a:solidFill>
        <a:schemeClr val="tx1">
          <a:lumMod val="15000"/>
          <a:lumOff val="85000"/>
        </a:schemeClr>
      </a:solidFill>
      <a:round/>
    </a:ln>
    <a:effectLst/>
  </c:spPr>
  <c:txPr>
    <a:bodyPr/>
    <a:lstStyle/>
    <a:p>
      <a:pPr>
        <a:defRPr>
          <a:solidFill>
            <a:schemeClr val="tx1"/>
          </a:solidFill>
        </a:defRPr>
      </a:pPr>
      <a:endParaRPr lang="en-N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nb-NO"/>
              <a:t>Cage 7</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n-NO"/>
        </a:p>
      </c:txPr>
    </c:title>
    <c:autoTitleDeleted val="0"/>
    <c:plotArea>
      <c:layout/>
      <c:pieChart>
        <c:varyColors val="1"/>
        <c:ser>
          <c:idx val="0"/>
          <c:order val="0"/>
          <c:spPr>
            <a:ln>
              <a:noFill/>
            </a:ln>
          </c:spPr>
          <c:dPt>
            <c:idx val="0"/>
            <c:bubble3D val="0"/>
            <c:spPr>
              <a:solidFill>
                <a:schemeClr val="accent6"/>
              </a:solidFill>
              <a:ln w="19050">
                <a:noFill/>
              </a:ln>
              <a:effectLst/>
            </c:spPr>
            <c:extLst>
              <c:ext xmlns:c16="http://schemas.microsoft.com/office/drawing/2014/chart" uri="{C3380CC4-5D6E-409C-BE32-E72D297353CC}">
                <c16:uniqueId val="{00000001-F310-421E-8880-C694178B84C7}"/>
              </c:ext>
            </c:extLst>
          </c:dPt>
          <c:dPt>
            <c:idx val="1"/>
            <c:bubble3D val="0"/>
            <c:spPr>
              <a:solidFill>
                <a:schemeClr val="accent4"/>
              </a:solidFill>
              <a:ln w="19050">
                <a:noFill/>
              </a:ln>
              <a:effectLst/>
            </c:spPr>
            <c:extLst>
              <c:ext xmlns:c16="http://schemas.microsoft.com/office/drawing/2014/chart" uri="{C3380CC4-5D6E-409C-BE32-E72D297353CC}">
                <c16:uniqueId val="{00000003-F310-421E-8880-C694178B84C7}"/>
              </c:ext>
            </c:extLst>
          </c:dPt>
          <c:dPt>
            <c:idx val="2"/>
            <c:bubble3D val="0"/>
            <c:spPr>
              <a:solidFill>
                <a:schemeClr val="accent2"/>
              </a:solidFill>
              <a:ln w="19050">
                <a:noFill/>
              </a:ln>
              <a:effectLst/>
            </c:spPr>
            <c:extLst>
              <c:ext xmlns:c16="http://schemas.microsoft.com/office/drawing/2014/chart" uri="{C3380CC4-5D6E-409C-BE32-E72D297353CC}">
                <c16:uniqueId val="{00000005-F310-421E-8880-C694178B84C7}"/>
              </c:ext>
            </c:extLst>
          </c:dPt>
          <c:dPt>
            <c:idx val="3"/>
            <c:bubble3D val="0"/>
            <c:spPr>
              <a:solidFill>
                <a:srgbClr val="C00000"/>
              </a:solidFill>
              <a:ln w="19050">
                <a:noFill/>
              </a:ln>
              <a:effectLst/>
            </c:spPr>
            <c:extLst>
              <c:ext xmlns:c16="http://schemas.microsoft.com/office/drawing/2014/chart" uri="{C3380CC4-5D6E-409C-BE32-E72D297353CC}">
                <c16:uniqueId val="{00000007-F310-421E-8880-C694178B84C7}"/>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N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'Basis of calculations'!$J$23:$M$23</c:f>
              <c:strCache>
                <c:ptCount val="4"/>
                <c:pt idx="0">
                  <c:v>0 (Good)</c:v>
                </c:pt>
                <c:pt idx="1">
                  <c:v>1 (Slight reduction)</c:v>
                </c:pt>
                <c:pt idx="2">
                  <c:v>2 (Clear reduction)</c:v>
                </c:pt>
                <c:pt idx="3">
                  <c:v>3 (Severe reduction)</c:v>
                </c:pt>
              </c:strCache>
            </c:strRef>
          </c:cat>
          <c:val>
            <c:numRef>
              <c:f>'Basis of calculations'!$J$30:$M$30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F310-421E-8880-C694178B84C7}"/>
            </c:ext>
          </c:extLst>
        </c:ser>
        <c:dLbls>
          <c:showLegendKey val="0"/>
          <c:showVal val="0"/>
          <c:showCatName val="0"/>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BDE3EA"/>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n-NO"/>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nb-NO"/>
              <a:t>Cage 12</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n-NO"/>
        </a:p>
      </c:txPr>
    </c:title>
    <c:autoTitleDeleted val="0"/>
    <c:plotArea>
      <c:layout/>
      <c:pieChart>
        <c:varyColors val="1"/>
        <c:ser>
          <c:idx val="0"/>
          <c:order val="0"/>
          <c:spPr>
            <a:ln>
              <a:noFill/>
            </a:ln>
          </c:spPr>
          <c:dPt>
            <c:idx val="0"/>
            <c:bubble3D val="0"/>
            <c:spPr>
              <a:solidFill>
                <a:schemeClr val="accent6"/>
              </a:solidFill>
              <a:ln w="19050">
                <a:noFill/>
              </a:ln>
              <a:effectLst/>
            </c:spPr>
            <c:extLst>
              <c:ext xmlns:c16="http://schemas.microsoft.com/office/drawing/2014/chart" uri="{C3380CC4-5D6E-409C-BE32-E72D297353CC}">
                <c16:uniqueId val="{00000001-CA95-4730-B7C0-B9341F89D616}"/>
              </c:ext>
            </c:extLst>
          </c:dPt>
          <c:dPt>
            <c:idx val="1"/>
            <c:bubble3D val="0"/>
            <c:spPr>
              <a:solidFill>
                <a:schemeClr val="accent4"/>
              </a:solidFill>
              <a:ln w="19050">
                <a:noFill/>
              </a:ln>
              <a:effectLst/>
            </c:spPr>
            <c:extLst>
              <c:ext xmlns:c16="http://schemas.microsoft.com/office/drawing/2014/chart" uri="{C3380CC4-5D6E-409C-BE32-E72D297353CC}">
                <c16:uniqueId val="{00000003-CA95-4730-B7C0-B9341F89D616}"/>
              </c:ext>
            </c:extLst>
          </c:dPt>
          <c:dPt>
            <c:idx val="2"/>
            <c:bubble3D val="0"/>
            <c:spPr>
              <a:solidFill>
                <a:schemeClr val="accent2"/>
              </a:solidFill>
              <a:ln w="19050">
                <a:noFill/>
              </a:ln>
              <a:effectLst/>
            </c:spPr>
            <c:extLst>
              <c:ext xmlns:c16="http://schemas.microsoft.com/office/drawing/2014/chart" uri="{C3380CC4-5D6E-409C-BE32-E72D297353CC}">
                <c16:uniqueId val="{00000005-CA95-4730-B7C0-B9341F89D616}"/>
              </c:ext>
            </c:extLst>
          </c:dPt>
          <c:dPt>
            <c:idx val="3"/>
            <c:bubble3D val="0"/>
            <c:spPr>
              <a:solidFill>
                <a:srgbClr val="C00000"/>
              </a:solidFill>
              <a:ln w="19050">
                <a:noFill/>
              </a:ln>
              <a:effectLst/>
            </c:spPr>
            <c:extLst>
              <c:ext xmlns:c16="http://schemas.microsoft.com/office/drawing/2014/chart" uri="{C3380CC4-5D6E-409C-BE32-E72D297353CC}">
                <c16:uniqueId val="{00000007-CA95-4730-B7C0-B9341F89D616}"/>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N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'Basis of calculations'!$J$23:$M$23</c:f>
              <c:strCache>
                <c:ptCount val="4"/>
                <c:pt idx="0">
                  <c:v>0 (Good)</c:v>
                </c:pt>
                <c:pt idx="1">
                  <c:v>1 (Slight reduction)</c:v>
                </c:pt>
                <c:pt idx="2">
                  <c:v>2 (Clear reduction)</c:v>
                </c:pt>
                <c:pt idx="3">
                  <c:v>3 (Severe reduction)</c:v>
                </c:pt>
              </c:strCache>
            </c:strRef>
          </c:cat>
          <c:val>
            <c:numRef>
              <c:f>'Basis of calculations'!$J$35:$M$35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CA95-4730-B7C0-B9341F89D616}"/>
            </c:ext>
          </c:extLst>
        </c:ser>
        <c:dLbls>
          <c:showLegendKey val="0"/>
          <c:showVal val="0"/>
          <c:showCatName val="0"/>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BDE3EA"/>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n-NO"/>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nb-NO"/>
              <a:t>Cage</a:t>
            </a:r>
            <a:r>
              <a:rPr lang="nb-NO" baseline="0"/>
              <a:t> 9</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n-NO"/>
        </a:p>
      </c:txPr>
    </c:title>
    <c:autoTitleDeleted val="0"/>
    <c:plotArea>
      <c:layout/>
      <c:pieChart>
        <c:varyColors val="1"/>
        <c:ser>
          <c:idx val="0"/>
          <c:order val="0"/>
          <c:spPr>
            <a:ln>
              <a:noFill/>
            </a:ln>
          </c:spPr>
          <c:dPt>
            <c:idx val="0"/>
            <c:bubble3D val="0"/>
            <c:spPr>
              <a:solidFill>
                <a:schemeClr val="accent6"/>
              </a:solidFill>
              <a:ln w="19050">
                <a:noFill/>
              </a:ln>
              <a:effectLst/>
            </c:spPr>
            <c:extLst>
              <c:ext xmlns:c16="http://schemas.microsoft.com/office/drawing/2014/chart" uri="{C3380CC4-5D6E-409C-BE32-E72D297353CC}">
                <c16:uniqueId val="{00000001-A61C-4E62-990C-F2E9D8708A0F}"/>
              </c:ext>
            </c:extLst>
          </c:dPt>
          <c:dPt>
            <c:idx val="1"/>
            <c:bubble3D val="0"/>
            <c:spPr>
              <a:solidFill>
                <a:schemeClr val="accent4"/>
              </a:solidFill>
              <a:ln w="19050">
                <a:noFill/>
              </a:ln>
              <a:effectLst/>
            </c:spPr>
            <c:extLst>
              <c:ext xmlns:c16="http://schemas.microsoft.com/office/drawing/2014/chart" uri="{C3380CC4-5D6E-409C-BE32-E72D297353CC}">
                <c16:uniqueId val="{00000003-A61C-4E62-990C-F2E9D8708A0F}"/>
              </c:ext>
            </c:extLst>
          </c:dPt>
          <c:dPt>
            <c:idx val="2"/>
            <c:bubble3D val="0"/>
            <c:spPr>
              <a:solidFill>
                <a:schemeClr val="accent2"/>
              </a:solidFill>
              <a:ln w="19050">
                <a:noFill/>
              </a:ln>
              <a:effectLst/>
            </c:spPr>
            <c:extLst>
              <c:ext xmlns:c16="http://schemas.microsoft.com/office/drawing/2014/chart" uri="{C3380CC4-5D6E-409C-BE32-E72D297353CC}">
                <c16:uniqueId val="{00000005-A61C-4E62-990C-F2E9D8708A0F}"/>
              </c:ext>
            </c:extLst>
          </c:dPt>
          <c:dPt>
            <c:idx val="3"/>
            <c:bubble3D val="0"/>
            <c:spPr>
              <a:solidFill>
                <a:srgbClr val="C00000"/>
              </a:solidFill>
              <a:ln w="19050">
                <a:noFill/>
              </a:ln>
              <a:effectLst/>
            </c:spPr>
            <c:extLst>
              <c:ext xmlns:c16="http://schemas.microsoft.com/office/drawing/2014/chart" uri="{C3380CC4-5D6E-409C-BE32-E72D297353CC}">
                <c16:uniqueId val="{00000007-A61C-4E62-990C-F2E9D8708A0F}"/>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N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'Basis of calculations'!$J$23:$M$23</c:f>
              <c:strCache>
                <c:ptCount val="4"/>
                <c:pt idx="0">
                  <c:v>0 (Good)</c:v>
                </c:pt>
                <c:pt idx="1">
                  <c:v>1 (Slight reduction)</c:v>
                </c:pt>
                <c:pt idx="2">
                  <c:v>2 (Clear reduction)</c:v>
                </c:pt>
                <c:pt idx="3">
                  <c:v>3 (Severe reduction)</c:v>
                </c:pt>
              </c:strCache>
            </c:strRef>
          </c:cat>
          <c:val>
            <c:numRef>
              <c:f>'Basis of calculations'!$J$32:$M$32</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A61C-4E62-990C-F2E9D8708A0F}"/>
            </c:ext>
          </c:extLst>
        </c:ser>
        <c:dLbls>
          <c:showLegendKey val="0"/>
          <c:showVal val="0"/>
          <c:showCatName val="0"/>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BDE3EA"/>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n-N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nb-NO"/>
              <a:t>Cage 10</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n-NO"/>
        </a:p>
      </c:txPr>
    </c:title>
    <c:autoTitleDeleted val="0"/>
    <c:plotArea>
      <c:layout/>
      <c:pieChart>
        <c:varyColors val="1"/>
        <c:ser>
          <c:idx val="0"/>
          <c:order val="0"/>
          <c:spPr>
            <a:ln>
              <a:noFill/>
            </a:ln>
          </c:spPr>
          <c:dPt>
            <c:idx val="0"/>
            <c:bubble3D val="0"/>
            <c:spPr>
              <a:solidFill>
                <a:schemeClr val="accent6"/>
              </a:solidFill>
              <a:ln w="19050">
                <a:noFill/>
              </a:ln>
              <a:effectLst/>
            </c:spPr>
            <c:extLst>
              <c:ext xmlns:c16="http://schemas.microsoft.com/office/drawing/2014/chart" uri="{C3380CC4-5D6E-409C-BE32-E72D297353CC}">
                <c16:uniqueId val="{00000001-5DB2-40C5-95EB-D605FE56D272}"/>
              </c:ext>
            </c:extLst>
          </c:dPt>
          <c:dPt>
            <c:idx val="1"/>
            <c:bubble3D val="0"/>
            <c:spPr>
              <a:solidFill>
                <a:schemeClr val="accent4"/>
              </a:solidFill>
              <a:ln w="19050">
                <a:noFill/>
              </a:ln>
              <a:effectLst/>
            </c:spPr>
            <c:extLst>
              <c:ext xmlns:c16="http://schemas.microsoft.com/office/drawing/2014/chart" uri="{C3380CC4-5D6E-409C-BE32-E72D297353CC}">
                <c16:uniqueId val="{00000003-5DB2-40C5-95EB-D605FE56D272}"/>
              </c:ext>
            </c:extLst>
          </c:dPt>
          <c:dPt>
            <c:idx val="2"/>
            <c:bubble3D val="0"/>
            <c:spPr>
              <a:solidFill>
                <a:schemeClr val="accent2"/>
              </a:solidFill>
              <a:ln w="19050">
                <a:noFill/>
              </a:ln>
              <a:effectLst/>
            </c:spPr>
            <c:extLst>
              <c:ext xmlns:c16="http://schemas.microsoft.com/office/drawing/2014/chart" uri="{C3380CC4-5D6E-409C-BE32-E72D297353CC}">
                <c16:uniqueId val="{00000005-5DB2-40C5-95EB-D605FE56D272}"/>
              </c:ext>
            </c:extLst>
          </c:dPt>
          <c:dPt>
            <c:idx val="3"/>
            <c:bubble3D val="0"/>
            <c:spPr>
              <a:solidFill>
                <a:srgbClr val="C00000"/>
              </a:solidFill>
              <a:ln w="19050">
                <a:noFill/>
              </a:ln>
              <a:effectLst/>
            </c:spPr>
            <c:extLst>
              <c:ext xmlns:c16="http://schemas.microsoft.com/office/drawing/2014/chart" uri="{C3380CC4-5D6E-409C-BE32-E72D297353CC}">
                <c16:uniqueId val="{00000007-5DB2-40C5-95EB-D605FE56D272}"/>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N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'Basis of calculations'!$J$23:$M$23</c:f>
              <c:strCache>
                <c:ptCount val="4"/>
                <c:pt idx="0">
                  <c:v>0 (Good)</c:v>
                </c:pt>
                <c:pt idx="1">
                  <c:v>1 (Slight reduction)</c:v>
                </c:pt>
                <c:pt idx="2">
                  <c:v>2 (Clear reduction)</c:v>
                </c:pt>
                <c:pt idx="3">
                  <c:v>3 (Severe reduction)</c:v>
                </c:pt>
              </c:strCache>
            </c:strRef>
          </c:cat>
          <c:val>
            <c:numRef>
              <c:f>'Basis of calculations'!$J$33:$M$33</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5DB2-40C5-95EB-D605FE56D272}"/>
            </c:ext>
          </c:extLst>
        </c:ser>
        <c:dLbls>
          <c:showLegendKey val="0"/>
          <c:showVal val="0"/>
          <c:showCatName val="0"/>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BDE3EA"/>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n-N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nb-NO"/>
              <a:t>Cage 11</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n-NO"/>
        </a:p>
      </c:txPr>
    </c:title>
    <c:autoTitleDeleted val="0"/>
    <c:plotArea>
      <c:layout/>
      <c:pieChart>
        <c:varyColors val="1"/>
        <c:ser>
          <c:idx val="0"/>
          <c:order val="0"/>
          <c:spPr>
            <a:ln>
              <a:noFill/>
            </a:ln>
          </c:spPr>
          <c:dPt>
            <c:idx val="0"/>
            <c:bubble3D val="0"/>
            <c:spPr>
              <a:solidFill>
                <a:schemeClr val="accent6"/>
              </a:solidFill>
              <a:ln w="19050">
                <a:noFill/>
              </a:ln>
              <a:effectLst/>
            </c:spPr>
            <c:extLst>
              <c:ext xmlns:c16="http://schemas.microsoft.com/office/drawing/2014/chart" uri="{C3380CC4-5D6E-409C-BE32-E72D297353CC}">
                <c16:uniqueId val="{00000001-C650-4425-B626-1DFBB3DDBA29}"/>
              </c:ext>
            </c:extLst>
          </c:dPt>
          <c:dPt>
            <c:idx val="1"/>
            <c:bubble3D val="0"/>
            <c:spPr>
              <a:solidFill>
                <a:schemeClr val="accent4"/>
              </a:solidFill>
              <a:ln w="19050">
                <a:noFill/>
              </a:ln>
              <a:effectLst/>
            </c:spPr>
            <c:extLst>
              <c:ext xmlns:c16="http://schemas.microsoft.com/office/drawing/2014/chart" uri="{C3380CC4-5D6E-409C-BE32-E72D297353CC}">
                <c16:uniqueId val="{00000003-C650-4425-B626-1DFBB3DDBA29}"/>
              </c:ext>
            </c:extLst>
          </c:dPt>
          <c:dPt>
            <c:idx val="2"/>
            <c:bubble3D val="0"/>
            <c:spPr>
              <a:solidFill>
                <a:schemeClr val="accent2"/>
              </a:solidFill>
              <a:ln w="19050">
                <a:noFill/>
              </a:ln>
              <a:effectLst/>
            </c:spPr>
            <c:extLst>
              <c:ext xmlns:c16="http://schemas.microsoft.com/office/drawing/2014/chart" uri="{C3380CC4-5D6E-409C-BE32-E72D297353CC}">
                <c16:uniqueId val="{00000005-C650-4425-B626-1DFBB3DDBA29}"/>
              </c:ext>
            </c:extLst>
          </c:dPt>
          <c:dPt>
            <c:idx val="3"/>
            <c:bubble3D val="0"/>
            <c:spPr>
              <a:solidFill>
                <a:srgbClr val="C00000"/>
              </a:solidFill>
              <a:ln w="19050">
                <a:noFill/>
              </a:ln>
              <a:effectLst/>
            </c:spPr>
            <c:extLst>
              <c:ext xmlns:c16="http://schemas.microsoft.com/office/drawing/2014/chart" uri="{C3380CC4-5D6E-409C-BE32-E72D297353CC}">
                <c16:uniqueId val="{00000007-C650-4425-B626-1DFBB3DDBA29}"/>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N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'Basis of calculations'!$J$23:$M$23</c:f>
              <c:strCache>
                <c:ptCount val="4"/>
                <c:pt idx="0">
                  <c:v>0 (Good)</c:v>
                </c:pt>
                <c:pt idx="1">
                  <c:v>1 (Slight reduction)</c:v>
                </c:pt>
                <c:pt idx="2">
                  <c:v>2 (Clear reduction)</c:v>
                </c:pt>
                <c:pt idx="3">
                  <c:v>3 (Severe reduction)</c:v>
                </c:pt>
              </c:strCache>
            </c:strRef>
          </c:cat>
          <c:val>
            <c:numRef>
              <c:f>'Basis of calculations'!$J$34:$M$34</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C650-4425-B626-1DFBB3DDBA29}"/>
            </c:ext>
          </c:extLst>
        </c:ser>
        <c:dLbls>
          <c:showLegendKey val="0"/>
          <c:showVal val="0"/>
          <c:showCatName val="0"/>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BDE3EA"/>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n-N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dLbls>
          <c:showLegendKey val="0"/>
          <c:showVal val="0"/>
          <c:showCatName val="0"/>
          <c:showSerName val="0"/>
          <c:showPercent val="1"/>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BDE3EA"/>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n-N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solidFill>
                <a:latin typeface="+mn-lt"/>
                <a:ea typeface="+mn-ea"/>
                <a:cs typeface="+mn-cs"/>
              </a:defRPr>
            </a:pPr>
            <a:r>
              <a:rPr lang="nb-NO" sz="1800" b="0" i="0" baseline="0">
                <a:solidFill>
                  <a:sysClr val="windowText" lastClr="000000"/>
                </a:solidFill>
                <a:effectLst/>
              </a:rPr>
              <a:t>Average number of lice in the stomach of observed lumpfish</a:t>
            </a:r>
            <a:endParaRPr lang="nb-NO">
              <a:solidFill>
                <a:sysClr val="windowText" lastClr="000000"/>
              </a:solidFill>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solidFill>
              <a:latin typeface="+mn-lt"/>
              <a:ea typeface="+mn-ea"/>
              <a:cs typeface="+mn-cs"/>
            </a:defRPr>
          </a:pPr>
          <a:endParaRPr lang="en-NO"/>
        </a:p>
      </c:txPr>
    </c:title>
    <c:autoTitleDeleted val="0"/>
    <c:plotArea>
      <c:layout>
        <c:manualLayout>
          <c:layoutTarget val="inner"/>
          <c:xMode val="edge"/>
          <c:yMode val="edge"/>
          <c:x val="0.10845311381531854"/>
          <c:y val="8.3939681882947093E-2"/>
          <c:w val="0.86972870436649963"/>
          <c:h val="0.67908772476217238"/>
        </c:manualLayout>
      </c:layout>
      <c:barChart>
        <c:barDir val="col"/>
        <c:grouping val="clustered"/>
        <c:varyColors val="0"/>
        <c:ser>
          <c:idx val="0"/>
          <c:order val="0"/>
          <c:spPr>
            <a:solidFill>
              <a:srgbClr val="2F648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'Basis of calculations'!$J$147:$M$147</c:f>
              <c:strCache>
                <c:ptCount val="4"/>
                <c:pt idx="0">
                  <c:v>Salmon lice</c:v>
                </c:pt>
                <c:pt idx="1">
                  <c:v>C. elongatus</c:v>
                </c:pt>
                <c:pt idx="2">
                  <c:v>Unidentified </c:v>
                </c:pt>
                <c:pt idx="3">
                  <c:v>Total lice(#)</c:v>
                </c:pt>
              </c:strCache>
            </c:strRef>
          </c:cat>
          <c:val>
            <c:numRef>
              <c:f>'Basis of calculations'!$F$163:$I$163</c:f>
              <c:numCache>
                <c:formatCode>0.00</c:formatCode>
                <c:ptCount val="4"/>
                <c:pt idx="0">
                  <c:v>0</c:v>
                </c:pt>
                <c:pt idx="1">
                  <c:v>0</c:v>
                </c:pt>
                <c:pt idx="2">
                  <c:v>0</c:v>
                </c:pt>
                <c:pt idx="3">
                  <c:v>0</c:v>
                </c:pt>
              </c:numCache>
            </c:numRef>
          </c:val>
          <c:extLst>
            <c:ext xmlns:c16="http://schemas.microsoft.com/office/drawing/2014/chart" uri="{C3380CC4-5D6E-409C-BE32-E72D297353CC}">
              <c16:uniqueId val="{00000000-BA2C-4161-96A3-5AA29C62FDBE}"/>
            </c:ext>
          </c:extLst>
        </c:ser>
        <c:dLbls>
          <c:dLblPos val="outEnd"/>
          <c:showLegendKey val="0"/>
          <c:showVal val="1"/>
          <c:showCatName val="0"/>
          <c:showSerName val="0"/>
          <c:showPercent val="0"/>
          <c:showBubbleSize val="0"/>
        </c:dLbls>
        <c:gapWidth val="219"/>
        <c:overlap val="-27"/>
        <c:axId val="1038241440"/>
        <c:axId val="1038248928"/>
      </c:barChart>
      <c:catAx>
        <c:axId val="1038241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NO"/>
          </a:p>
        </c:txPr>
        <c:crossAx val="1038248928"/>
        <c:crosses val="autoZero"/>
        <c:auto val="1"/>
        <c:lblAlgn val="ctr"/>
        <c:lblOffset val="100"/>
        <c:noMultiLvlLbl val="0"/>
      </c:catAx>
      <c:valAx>
        <c:axId val="1038248928"/>
        <c:scaling>
          <c:orientation val="minMax"/>
        </c:scaling>
        <c:delete val="0"/>
        <c:axPos val="l"/>
        <c:majorGridlines>
          <c:spPr>
            <a:ln w="9525" cap="flat" cmpd="sng" algn="ctr">
              <a:no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NO"/>
          </a:p>
        </c:txPr>
        <c:crossAx val="10382414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BDE3EA"/>
    </a:solidFill>
    <a:ln w="9525" cap="flat" cmpd="sng" algn="ctr">
      <a:solidFill>
        <a:schemeClr val="tx1">
          <a:lumMod val="15000"/>
          <a:lumOff val="85000"/>
        </a:schemeClr>
      </a:solidFill>
      <a:round/>
    </a:ln>
    <a:effectLst/>
  </c:spPr>
  <c:txPr>
    <a:bodyPr/>
    <a:lstStyle/>
    <a:p>
      <a:pPr>
        <a:defRPr/>
      </a:pPr>
      <a:endParaRPr lang="en-N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solidFill>
                <a:latin typeface="+mn-lt"/>
                <a:ea typeface="+mn-ea"/>
                <a:cs typeface="+mn-cs"/>
              </a:defRPr>
            </a:pPr>
            <a:r>
              <a:rPr lang="nb-NO" sz="1800" b="0" i="0" baseline="0">
                <a:solidFill>
                  <a:sysClr val="windowText" lastClr="000000"/>
                </a:solidFill>
                <a:effectLst/>
              </a:rPr>
              <a:t>Proportion of lumpfish with the different types of feed in the stomach</a:t>
            </a:r>
            <a:endParaRPr lang="nb-NO">
              <a:solidFill>
                <a:sysClr val="windowText" lastClr="000000"/>
              </a:solidFill>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solidFill>
              <a:latin typeface="+mn-lt"/>
              <a:ea typeface="+mn-ea"/>
              <a:cs typeface="+mn-cs"/>
            </a:defRPr>
          </a:pPr>
          <a:endParaRPr lang="en-NO"/>
        </a:p>
      </c:txPr>
    </c:title>
    <c:autoTitleDeleted val="0"/>
    <c:plotArea>
      <c:layout>
        <c:manualLayout>
          <c:layoutTarget val="inner"/>
          <c:xMode val="edge"/>
          <c:yMode val="edge"/>
          <c:x val="7.8250176660609738E-2"/>
          <c:y val="8.9648196149394371E-2"/>
          <c:w val="0.91533956692913376"/>
          <c:h val="0.6822968324611598"/>
        </c:manualLayout>
      </c:layout>
      <c:barChart>
        <c:barDir val="col"/>
        <c:grouping val="clustered"/>
        <c:varyColors val="0"/>
        <c:ser>
          <c:idx val="0"/>
          <c:order val="0"/>
          <c:spPr>
            <a:solidFill>
              <a:srgbClr val="2F648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N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('Basis of calculations'!$J$147:$M$147,'Basis of calculations'!$F$167:$L$167)</c:f>
              <c:strCache>
                <c:ptCount val="11"/>
                <c:pt idx="0">
                  <c:v>Salmon lice</c:v>
                </c:pt>
                <c:pt idx="1">
                  <c:v>C. elongatus</c:v>
                </c:pt>
                <c:pt idx="2">
                  <c:v>Unidentified </c:v>
                </c:pt>
                <c:pt idx="3">
                  <c:v>Total lice(#)</c:v>
                </c:pt>
                <c:pt idx="4">
                  <c:v>Lumpfish pellets</c:v>
                </c:pt>
                <c:pt idx="5">
                  <c:v>Feed block</c:v>
                </c:pt>
                <c:pt idx="6">
                  <c:v>Salmon pellet</c:v>
                </c:pt>
                <c:pt idx="7">
                  <c:v>Zooplankton</c:v>
                </c:pt>
                <c:pt idx="8">
                  <c:v>Fouling</c:v>
                </c:pt>
                <c:pt idx="9">
                  <c:v>Other</c:v>
                </c:pt>
                <c:pt idx="10">
                  <c:v>Empty stomach</c:v>
                </c:pt>
              </c:strCache>
            </c:strRef>
          </c:cat>
          <c:val>
            <c:numRef>
              <c:f>('Basis of calculations'!$J$163:$M$163,'Basis of calculations'!$F$183:$L$183)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342B-4A54-AFC8-994803DB4480}"/>
            </c:ext>
          </c:extLst>
        </c:ser>
        <c:dLbls>
          <c:dLblPos val="outEnd"/>
          <c:showLegendKey val="0"/>
          <c:showVal val="1"/>
          <c:showCatName val="0"/>
          <c:showSerName val="0"/>
          <c:showPercent val="0"/>
          <c:showBubbleSize val="0"/>
        </c:dLbls>
        <c:gapWidth val="219"/>
        <c:overlap val="-27"/>
        <c:axId val="1038241440"/>
        <c:axId val="1038248928"/>
      </c:barChart>
      <c:catAx>
        <c:axId val="1038241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NO"/>
          </a:p>
        </c:txPr>
        <c:crossAx val="1038248928"/>
        <c:crosses val="autoZero"/>
        <c:auto val="1"/>
        <c:lblAlgn val="ctr"/>
        <c:lblOffset val="100"/>
        <c:noMultiLvlLbl val="0"/>
      </c:catAx>
      <c:valAx>
        <c:axId val="1038248928"/>
        <c:scaling>
          <c:orientation val="minMax"/>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NO"/>
          </a:p>
        </c:txPr>
        <c:crossAx val="10382414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BDE3EA"/>
    </a:solidFill>
    <a:ln w="9525" cap="flat" cmpd="sng" algn="ctr">
      <a:solidFill>
        <a:schemeClr val="tx1">
          <a:lumMod val="15000"/>
          <a:lumOff val="85000"/>
        </a:schemeClr>
      </a:solidFill>
      <a:round/>
    </a:ln>
    <a:effectLst/>
  </c:spPr>
  <c:txPr>
    <a:bodyPr/>
    <a:lstStyle/>
    <a:p>
      <a:pPr>
        <a:defRPr/>
      </a:pPr>
      <a:endParaRPr lang="en-N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solidFill>
                <a:latin typeface="+mn-lt"/>
                <a:ea typeface="+mn-ea"/>
                <a:cs typeface="+mn-cs"/>
              </a:defRPr>
            </a:pPr>
            <a:r>
              <a:rPr lang="nb-NO" sz="1800" baseline="0"/>
              <a:t>Other deformities</a:t>
            </a:r>
            <a:endParaRPr lang="nb-NO" sz="1800"/>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solidFill>
              <a:latin typeface="+mn-lt"/>
              <a:ea typeface="+mn-ea"/>
              <a:cs typeface="+mn-cs"/>
            </a:defRPr>
          </a:pPr>
          <a:endParaRPr lang="en-NO"/>
        </a:p>
      </c:txPr>
    </c:title>
    <c:autoTitleDeleted val="0"/>
    <c:plotArea>
      <c:layout>
        <c:manualLayout>
          <c:layoutTarget val="inner"/>
          <c:xMode val="edge"/>
          <c:yMode val="edge"/>
          <c:x val="3.3390438247011954E-2"/>
          <c:y val="0.18836757758221398"/>
          <c:w val="0.42719499778663123"/>
          <c:h val="0.71517072718851316"/>
        </c:manualLayout>
      </c:layout>
      <c:pieChart>
        <c:varyColors val="1"/>
        <c:ser>
          <c:idx val="0"/>
          <c:order val="0"/>
          <c:spPr>
            <a:ln>
              <a:noFill/>
            </a:ln>
          </c:spPr>
          <c:dPt>
            <c:idx val="0"/>
            <c:bubble3D val="0"/>
            <c:spPr>
              <a:solidFill>
                <a:schemeClr val="accent6"/>
              </a:solidFill>
              <a:ln w="19050">
                <a:noFill/>
              </a:ln>
              <a:effectLst/>
            </c:spPr>
            <c:extLst>
              <c:ext xmlns:c16="http://schemas.microsoft.com/office/drawing/2014/chart" uri="{C3380CC4-5D6E-409C-BE32-E72D297353CC}">
                <c16:uniqueId val="{00000001-F66C-47DC-8AD3-FB4A71125DF7}"/>
              </c:ext>
            </c:extLst>
          </c:dPt>
          <c:dPt>
            <c:idx val="1"/>
            <c:bubble3D val="0"/>
            <c:spPr>
              <a:solidFill>
                <a:schemeClr val="accent4"/>
              </a:solidFill>
              <a:ln w="19050">
                <a:noFill/>
              </a:ln>
              <a:effectLst/>
            </c:spPr>
            <c:extLst>
              <c:ext xmlns:c16="http://schemas.microsoft.com/office/drawing/2014/chart" uri="{C3380CC4-5D6E-409C-BE32-E72D297353CC}">
                <c16:uniqueId val="{00000003-F66C-47DC-8AD3-FB4A71125DF7}"/>
              </c:ext>
            </c:extLst>
          </c:dPt>
          <c:dPt>
            <c:idx val="2"/>
            <c:bubble3D val="0"/>
            <c:spPr>
              <a:solidFill>
                <a:schemeClr val="accent2"/>
              </a:solidFill>
              <a:ln w="19050">
                <a:noFill/>
              </a:ln>
              <a:effectLst/>
            </c:spPr>
            <c:extLst>
              <c:ext xmlns:c16="http://schemas.microsoft.com/office/drawing/2014/chart" uri="{C3380CC4-5D6E-409C-BE32-E72D297353CC}">
                <c16:uniqueId val="{00000006-B245-420A-B955-64392A5814B1}"/>
              </c:ext>
            </c:extLst>
          </c:dPt>
          <c:dPt>
            <c:idx val="3"/>
            <c:bubble3D val="0"/>
            <c:spPr>
              <a:solidFill>
                <a:srgbClr val="C00000"/>
              </a:solidFill>
              <a:ln w="19050">
                <a:noFill/>
              </a:ln>
              <a:effectLst/>
            </c:spPr>
            <c:extLst>
              <c:ext xmlns:c16="http://schemas.microsoft.com/office/drawing/2014/chart" uri="{C3380CC4-5D6E-409C-BE32-E72D297353CC}">
                <c16:uniqueId val="{00000007-B245-420A-B955-64392A5814B1}"/>
              </c:ext>
            </c:extLst>
          </c:dPt>
          <c:dLbls>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N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'Basis of calculations'!$J$45:$M$45</c:f>
              <c:strCache>
                <c:ptCount val="4"/>
                <c:pt idx="0">
                  <c:v>No deformity (0)</c:v>
                </c:pt>
                <c:pt idx="1">
                  <c:v>Slight deformity (1)</c:v>
                </c:pt>
                <c:pt idx="2">
                  <c:v>Clear deformity (2) </c:v>
                </c:pt>
                <c:pt idx="3">
                  <c:v>Severe deformity (3)</c:v>
                </c:pt>
              </c:strCache>
            </c:strRef>
          </c:cat>
          <c:val>
            <c:numRef>
              <c:f>'Basis of calculations'!$J$61:$M$61</c:f>
              <c:numCache>
                <c:formatCode>0</c:formatCode>
                <c:ptCount val="4"/>
                <c:pt idx="0">
                  <c:v>0</c:v>
                </c:pt>
                <c:pt idx="1">
                  <c:v>0</c:v>
                </c:pt>
                <c:pt idx="2">
                  <c:v>0</c:v>
                </c:pt>
                <c:pt idx="3">
                  <c:v>0</c:v>
                </c:pt>
              </c:numCache>
            </c:numRef>
          </c:val>
          <c:extLst>
            <c:ext xmlns:c16="http://schemas.microsoft.com/office/drawing/2014/chart" uri="{C3380CC4-5D6E-409C-BE32-E72D297353CC}">
              <c16:uniqueId val="{00000004-F66C-47DC-8AD3-FB4A71125DF7}"/>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48323328906595842"/>
          <c:y val="0.25601519221861974"/>
          <c:w val="0.49990089413097222"/>
          <c:h val="0.58299916628068538"/>
        </c:manualLayout>
      </c:layout>
      <c:overlay val="0"/>
      <c:spPr>
        <a:noFill/>
        <a:ln>
          <a:noFill/>
        </a:ln>
        <a:effectLst/>
      </c:spPr>
      <c:txPr>
        <a:bodyPr rot="0" spcFirstLastPara="1" vertOverflow="ellipsis" vert="horz" wrap="square" anchor="ctr" anchorCtr="1"/>
        <a:lstStyle/>
        <a:p>
          <a:pPr rtl="0">
            <a:defRPr sz="1600" b="0" i="0" u="none" strike="noStrike" kern="1200" baseline="0">
              <a:solidFill>
                <a:schemeClr val="tx1"/>
              </a:solidFill>
              <a:latin typeface="+mn-lt"/>
              <a:ea typeface="+mn-ea"/>
              <a:cs typeface="+mn-cs"/>
            </a:defRPr>
          </a:pPr>
          <a:endParaRPr lang="en-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BDE3EA"/>
    </a:solidFill>
    <a:ln w="9525" cap="flat" cmpd="sng" algn="ctr">
      <a:solidFill>
        <a:schemeClr val="tx1">
          <a:lumMod val="15000"/>
          <a:lumOff val="85000"/>
        </a:schemeClr>
      </a:solidFill>
      <a:round/>
    </a:ln>
    <a:effectLst/>
  </c:spPr>
  <c:txPr>
    <a:bodyPr/>
    <a:lstStyle/>
    <a:p>
      <a:pPr>
        <a:defRPr>
          <a:solidFill>
            <a:schemeClr val="tx1"/>
          </a:solidFill>
        </a:defRPr>
      </a:pPr>
      <a:endParaRPr lang="en-N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solidFill>
                <a:latin typeface="+mn-lt"/>
                <a:ea typeface="+mn-ea"/>
                <a:cs typeface="+mn-cs"/>
              </a:defRPr>
            </a:pPr>
            <a:r>
              <a:rPr lang="nb-NO" sz="1800"/>
              <a:t>Caudal fin</a:t>
            </a:r>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solidFill>
              <a:latin typeface="+mn-lt"/>
              <a:ea typeface="+mn-ea"/>
              <a:cs typeface="+mn-cs"/>
            </a:defRPr>
          </a:pPr>
          <a:endParaRPr lang="en-NO"/>
        </a:p>
      </c:txPr>
    </c:title>
    <c:autoTitleDeleted val="0"/>
    <c:plotArea>
      <c:layout>
        <c:manualLayout>
          <c:layoutTarget val="inner"/>
          <c:xMode val="edge"/>
          <c:yMode val="edge"/>
          <c:x val="3.5406595838866746E-2"/>
          <c:y val="0.16954404817044927"/>
          <c:w val="0.43000597609561747"/>
          <c:h val="0.71987660954145427"/>
        </c:manualLayout>
      </c:layout>
      <c:pieChart>
        <c:varyColors val="1"/>
        <c:ser>
          <c:idx val="0"/>
          <c:order val="0"/>
          <c:spPr>
            <a:ln>
              <a:noFill/>
            </a:ln>
          </c:spPr>
          <c:dPt>
            <c:idx val="0"/>
            <c:bubble3D val="0"/>
            <c:spPr>
              <a:solidFill>
                <a:schemeClr val="accent6"/>
              </a:solidFill>
              <a:ln w="19050">
                <a:noFill/>
              </a:ln>
              <a:effectLst/>
            </c:spPr>
            <c:extLst>
              <c:ext xmlns:c16="http://schemas.microsoft.com/office/drawing/2014/chart" uri="{C3380CC4-5D6E-409C-BE32-E72D297353CC}">
                <c16:uniqueId val="{00000001-6289-440D-B272-B26C2FD56192}"/>
              </c:ext>
            </c:extLst>
          </c:dPt>
          <c:dPt>
            <c:idx val="1"/>
            <c:bubble3D val="0"/>
            <c:spPr>
              <a:solidFill>
                <a:schemeClr val="accent4"/>
              </a:solidFill>
              <a:ln w="19050">
                <a:noFill/>
              </a:ln>
              <a:effectLst/>
            </c:spPr>
            <c:extLst>
              <c:ext xmlns:c16="http://schemas.microsoft.com/office/drawing/2014/chart" uri="{C3380CC4-5D6E-409C-BE32-E72D297353CC}">
                <c16:uniqueId val="{00000003-6289-440D-B272-B26C2FD56192}"/>
              </c:ext>
            </c:extLst>
          </c:dPt>
          <c:dPt>
            <c:idx val="2"/>
            <c:bubble3D val="0"/>
            <c:spPr>
              <a:solidFill>
                <a:schemeClr val="accent2"/>
              </a:solidFill>
              <a:ln w="19050">
                <a:noFill/>
              </a:ln>
              <a:effectLst/>
            </c:spPr>
            <c:extLst>
              <c:ext xmlns:c16="http://schemas.microsoft.com/office/drawing/2014/chart" uri="{C3380CC4-5D6E-409C-BE32-E72D297353CC}">
                <c16:uniqueId val="{00000005-6289-440D-B272-B26C2FD56192}"/>
              </c:ext>
            </c:extLst>
          </c:dPt>
          <c:dPt>
            <c:idx val="3"/>
            <c:bubble3D val="0"/>
            <c:spPr>
              <a:solidFill>
                <a:srgbClr val="C00000"/>
              </a:solidFill>
              <a:ln w="19050">
                <a:noFill/>
              </a:ln>
              <a:effectLst/>
            </c:spPr>
            <c:extLst>
              <c:ext xmlns:c16="http://schemas.microsoft.com/office/drawing/2014/chart" uri="{C3380CC4-5D6E-409C-BE32-E72D297353CC}">
                <c16:uniqueId val="{00000007-6289-440D-B272-B26C2FD56192}"/>
              </c:ext>
            </c:extLst>
          </c:dPt>
          <c:dLbls>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N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'Basis of calculations'!$F$65:$I$65</c:f>
              <c:strCache>
                <c:ptCount val="4"/>
                <c:pt idx="0">
                  <c:v>Intact (0)</c:v>
                </c:pt>
                <c:pt idx="1">
                  <c:v>Mild erosion (1)</c:v>
                </c:pt>
                <c:pt idx="2">
                  <c:v>Clear erosion(2) </c:v>
                </c:pt>
                <c:pt idx="3">
                  <c:v>Eroded away (3)</c:v>
                </c:pt>
              </c:strCache>
            </c:strRef>
          </c:cat>
          <c:val>
            <c:numRef>
              <c:f>'Basis of calculations'!$F$81:$I$81</c:f>
              <c:numCache>
                <c:formatCode>0</c:formatCode>
                <c:ptCount val="4"/>
                <c:pt idx="0">
                  <c:v>0</c:v>
                </c:pt>
                <c:pt idx="1">
                  <c:v>0</c:v>
                </c:pt>
                <c:pt idx="2">
                  <c:v>0</c:v>
                </c:pt>
                <c:pt idx="3">
                  <c:v>0</c:v>
                </c:pt>
              </c:numCache>
            </c:numRef>
          </c:val>
          <c:extLst>
            <c:ext xmlns:c16="http://schemas.microsoft.com/office/drawing/2014/chart" uri="{C3380CC4-5D6E-409C-BE32-E72D297353CC}">
              <c16:uniqueId val="{00000008-6289-440D-B272-B26C2FD56192}"/>
            </c:ext>
          </c:extLst>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51723837981407705"/>
          <c:y val="0.2455414543770264"/>
          <c:w val="0.38069138078619869"/>
          <c:h val="0.58375136637332103"/>
        </c:manualLayout>
      </c:layout>
      <c:overlay val="0"/>
      <c:spPr>
        <a:noFill/>
        <a:ln>
          <a:noFill/>
        </a:ln>
        <a:effectLst/>
      </c:spPr>
      <c:txPr>
        <a:bodyPr rot="0" spcFirstLastPara="1" vertOverflow="ellipsis" vert="horz" wrap="square" anchor="ctr" anchorCtr="1"/>
        <a:lstStyle/>
        <a:p>
          <a:pPr rtl="0">
            <a:defRPr sz="1600" b="0" i="0" u="none" strike="noStrike" kern="1200" baseline="0">
              <a:solidFill>
                <a:schemeClr val="tx1"/>
              </a:solidFill>
              <a:latin typeface="+mn-lt"/>
              <a:ea typeface="+mn-ea"/>
              <a:cs typeface="+mn-cs"/>
            </a:defRPr>
          </a:pPr>
          <a:endParaRPr lang="en-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BDE3EA"/>
    </a:solidFill>
    <a:ln w="9525" cap="flat" cmpd="sng" algn="ctr">
      <a:solidFill>
        <a:schemeClr val="tx1">
          <a:lumMod val="15000"/>
          <a:lumOff val="85000"/>
        </a:schemeClr>
      </a:solidFill>
      <a:round/>
    </a:ln>
    <a:effectLst/>
  </c:spPr>
  <c:txPr>
    <a:bodyPr/>
    <a:lstStyle/>
    <a:p>
      <a:pPr>
        <a:defRPr>
          <a:solidFill>
            <a:schemeClr val="tx1"/>
          </a:solidFill>
        </a:defRPr>
      </a:pPr>
      <a:endParaRPr lang="en-N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solidFill>
                <a:latin typeface="+mn-lt"/>
                <a:ea typeface="+mn-ea"/>
                <a:cs typeface="+mn-cs"/>
              </a:defRPr>
            </a:pPr>
            <a:r>
              <a:rPr lang="nb-NO" sz="1800"/>
              <a:t>Other fins</a:t>
            </a:r>
          </a:p>
        </c:rich>
      </c:tx>
      <c:overlay val="0"/>
      <c:spPr>
        <a:noFill/>
        <a:ln>
          <a:noFill/>
        </a:ln>
        <a:effectLst/>
      </c:spPr>
    </c:title>
    <c:autoTitleDeleted val="0"/>
    <c:plotArea>
      <c:layout>
        <c:manualLayout>
          <c:layoutTarget val="inner"/>
          <c:xMode val="edge"/>
          <c:yMode val="edge"/>
          <c:x val="3.5406595838866753E-2"/>
          <c:y val="0.15072051875868456"/>
          <c:w val="0.42438401947764498"/>
          <c:h val="0.71046484483557204"/>
        </c:manualLayout>
      </c:layout>
      <c:pieChart>
        <c:varyColors val="1"/>
        <c:ser>
          <c:idx val="0"/>
          <c:order val="0"/>
          <c:dPt>
            <c:idx val="0"/>
            <c:bubble3D val="0"/>
            <c:spPr>
              <a:solidFill>
                <a:schemeClr val="accent6"/>
              </a:solidFill>
            </c:spPr>
            <c:extLst>
              <c:ext xmlns:c16="http://schemas.microsoft.com/office/drawing/2014/chart" uri="{C3380CC4-5D6E-409C-BE32-E72D297353CC}">
                <c16:uniqueId val="{00000001-A720-4CDC-BB59-ECA7E9CAF68F}"/>
              </c:ext>
            </c:extLst>
          </c:dPt>
          <c:dPt>
            <c:idx val="1"/>
            <c:bubble3D val="0"/>
            <c:spPr>
              <a:solidFill>
                <a:schemeClr val="accent4"/>
              </a:solidFill>
            </c:spPr>
            <c:extLst>
              <c:ext xmlns:c16="http://schemas.microsoft.com/office/drawing/2014/chart" uri="{C3380CC4-5D6E-409C-BE32-E72D297353CC}">
                <c16:uniqueId val="{00000002-A720-4CDC-BB59-ECA7E9CAF68F}"/>
              </c:ext>
            </c:extLst>
          </c:dPt>
          <c:dPt>
            <c:idx val="2"/>
            <c:bubble3D val="0"/>
            <c:spPr>
              <a:solidFill>
                <a:schemeClr val="accent2"/>
              </a:solidFill>
            </c:spPr>
            <c:extLst>
              <c:ext xmlns:c16="http://schemas.microsoft.com/office/drawing/2014/chart" uri="{C3380CC4-5D6E-409C-BE32-E72D297353CC}">
                <c16:uniqueId val="{00000003-A720-4CDC-BB59-ECA7E9CAF68F}"/>
              </c:ext>
            </c:extLst>
          </c:dPt>
          <c:dPt>
            <c:idx val="3"/>
            <c:bubble3D val="0"/>
            <c:spPr>
              <a:solidFill>
                <a:srgbClr val="C00000"/>
              </a:solidFill>
            </c:spPr>
            <c:extLst>
              <c:ext xmlns:c16="http://schemas.microsoft.com/office/drawing/2014/chart" uri="{C3380CC4-5D6E-409C-BE32-E72D297353CC}">
                <c16:uniqueId val="{00000004-A720-4CDC-BB59-ECA7E9CAF68F}"/>
              </c:ext>
            </c:extLst>
          </c:dPt>
          <c:dLbls>
            <c:spPr>
              <a:noFill/>
              <a:ln>
                <a:noFill/>
              </a:ln>
              <a:effectLst/>
            </c:spPr>
            <c:txPr>
              <a:bodyPr wrap="square" lIns="38100" tIns="19050" rIns="38100" bIns="19050" anchor="ctr">
                <a:spAutoFit/>
              </a:bodyPr>
              <a:lstStyle/>
              <a:p>
                <a:pPr>
                  <a:defRPr sz="1200"/>
                </a:pPr>
                <a:endParaRPr lang="en-NO"/>
              </a:p>
            </c:txPr>
            <c:showLegendKey val="0"/>
            <c:showVal val="0"/>
            <c:showCatName val="0"/>
            <c:showSerName val="0"/>
            <c:showPercent val="1"/>
            <c:showBubbleSize val="0"/>
            <c:showLeaderLines val="1"/>
            <c:extLst>
              <c:ext xmlns:c15="http://schemas.microsoft.com/office/drawing/2012/chart" uri="{CE6537A1-D6FC-4f65-9D91-7224C49458BB}"/>
            </c:extLst>
          </c:dLbls>
          <c:cat>
            <c:strRef>
              <c:f>'Basis of calculations'!$J$65:$M$65</c:f>
              <c:strCache>
                <c:ptCount val="4"/>
                <c:pt idx="0">
                  <c:v>Intact (0)</c:v>
                </c:pt>
                <c:pt idx="1">
                  <c:v>Mild erosion (1)</c:v>
                </c:pt>
                <c:pt idx="2">
                  <c:v>Clear erosion(2) </c:v>
                </c:pt>
                <c:pt idx="3">
                  <c:v>Eroded away (3)</c:v>
                </c:pt>
              </c:strCache>
            </c:strRef>
          </c:cat>
          <c:val>
            <c:numRef>
              <c:f>'Basis of calculations'!$J$81:$M$81</c:f>
              <c:numCache>
                <c:formatCode>0</c:formatCode>
                <c:ptCount val="4"/>
                <c:pt idx="0">
                  <c:v>0</c:v>
                </c:pt>
                <c:pt idx="1">
                  <c:v>0</c:v>
                </c:pt>
                <c:pt idx="2">
                  <c:v>0</c:v>
                </c:pt>
                <c:pt idx="3">
                  <c:v>0</c:v>
                </c:pt>
              </c:numCache>
            </c:numRef>
          </c:val>
          <c:extLst>
            <c:ext xmlns:c16="http://schemas.microsoft.com/office/drawing/2014/chart" uri="{C3380CC4-5D6E-409C-BE32-E72D297353CC}">
              <c16:uniqueId val="{00000012-84D8-4A81-AA83-CBB73FD8D931}"/>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48617662682602919"/>
          <c:y val="0.23139045854562298"/>
          <c:w val="0.39041877921906892"/>
          <c:h val="0.59999184807781369"/>
        </c:manualLayout>
      </c:layout>
      <c:overlay val="0"/>
      <c:spPr>
        <a:noFill/>
        <a:ln>
          <a:noFill/>
        </a:ln>
        <a:effectLst/>
      </c:spPr>
      <c:txPr>
        <a:bodyPr rot="0" spcFirstLastPara="1" vertOverflow="ellipsis" vert="horz" wrap="square" anchor="ctr" anchorCtr="1"/>
        <a:lstStyle/>
        <a:p>
          <a:pPr rtl="0">
            <a:defRPr sz="1600" b="0" i="0" u="none" strike="noStrike" kern="1200" baseline="0">
              <a:solidFill>
                <a:schemeClr val="tx1"/>
              </a:solidFill>
              <a:latin typeface="+mn-lt"/>
              <a:ea typeface="+mn-ea"/>
              <a:cs typeface="+mn-cs"/>
            </a:defRPr>
          </a:pPr>
          <a:endParaRPr lang="en-NO"/>
        </a:p>
      </c:txPr>
    </c:legend>
    <c:plotVisOnly val="1"/>
    <c:dispBlanksAs val="gap"/>
    <c:showDLblsOverMax val="0"/>
    <c:extLst/>
  </c:chart>
  <c:spPr>
    <a:solidFill>
      <a:srgbClr val="BDE3EA"/>
    </a:solidFill>
    <a:ln w="9525" cap="flat" cmpd="sng" algn="ctr">
      <a:solidFill>
        <a:schemeClr val="tx1">
          <a:lumMod val="15000"/>
          <a:lumOff val="85000"/>
        </a:schemeClr>
      </a:solidFill>
      <a:round/>
    </a:ln>
    <a:effectLst/>
  </c:spPr>
  <c:txPr>
    <a:bodyPr/>
    <a:lstStyle/>
    <a:p>
      <a:pPr>
        <a:defRPr>
          <a:solidFill>
            <a:schemeClr val="tx1"/>
          </a:solidFill>
        </a:defRPr>
      </a:pPr>
      <a:endParaRPr lang="en-N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solidFill>
                <a:latin typeface="+mn-lt"/>
                <a:ea typeface="+mn-ea"/>
                <a:cs typeface="+mn-cs"/>
              </a:defRPr>
            </a:pPr>
            <a:r>
              <a:rPr lang="nb-NO" sz="1800"/>
              <a:t>Skin</a:t>
            </a:r>
          </a:p>
        </c:rich>
      </c:tx>
      <c:overlay val="0"/>
      <c:spPr>
        <a:noFill/>
        <a:ln>
          <a:noFill/>
        </a:ln>
        <a:effectLst/>
      </c:spPr>
    </c:title>
    <c:autoTitleDeleted val="0"/>
    <c:plotArea>
      <c:layout>
        <c:manualLayout>
          <c:layoutTarget val="inner"/>
          <c:xMode val="edge"/>
          <c:yMode val="edge"/>
          <c:x val="2.5585214696768485E-2"/>
          <c:y val="0.18884988334791486"/>
          <c:w val="0.43555201416555994"/>
          <c:h val="0.71734616506270044"/>
        </c:manualLayout>
      </c:layout>
      <c:pieChart>
        <c:varyColors val="1"/>
        <c:ser>
          <c:idx val="0"/>
          <c:order val="0"/>
          <c:dPt>
            <c:idx val="0"/>
            <c:bubble3D val="0"/>
            <c:spPr>
              <a:solidFill>
                <a:schemeClr val="accent6"/>
              </a:solidFill>
            </c:spPr>
            <c:extLst>
              <c:ext xmlns:c16="http://schemas.microsoft.com/office/drawing/2014/chart" uri="{C3380CC4-5D6E-409C-BE32-E72D297353CC}">
                <c16:uniqueId val="{00000001-CAA5-4BCE-8C0D-4FA8F3E60F69}"/>
              </c:ext>
            </c:extLst>
          </c:dPt>
          <c:dPt>
            <c:idx val="1"/>
            <c:bubble3D val="0"/>
            <c:spPr>
              <a:solidFill>
                <a:schemeClr val="accent4"/>
              </a:solidFill>
            </c:spPr>
            <c:extLst>
              <c:ext xmlns:c16="http://schemas.microsoft.com/office/drawing/2014/chart" uri="{C3380CC4-5D6E-409C-BE32-E72D297353CC}">
                <c16:uniqueId val="{00000002-CAA5-4BCE-8C0D-4FA8F3E60F69}"/>
              </c:ext>
            </c:extLst>
          </c:dPt>
          <c:dPt>
            <c:idx val="2"/>
            <c:bubble3D val="0"/>
            <c:spPr>
              <a:solidFill>
                <a:schemeClr val="accent2"/>
              </a:solidFill>
            </c:spPr>
            <c:extLst>
              <c:ext xmlns:c16="http://schemas.microsoft.com/office/drawing/2014/chart" uri="{C3380CC4-5D6E-409C-BE32-E72D297353CC}">
                <c16:uniqueId val="{00000003-CAA5-4BCE-8C0D-4FA8F3E60F69}"/>
              </c:ext>
            </c:extLst>
          </c:dPt>
          <c:dPt>
            <c:idx val="3"/>
            <c:bubble3D val="0"/>
            <c:spPr>
              <a:solidFill>
                <a:srgbClr val="C00000"/>
              </a:solidFill>
            </c:spPr>
            <c:extLst>
              <c:ext xmlns:c16="http://schemas.microsoft.com/office/drawing/2014/chart" uri="{C3380CC4-5D6E-409C-BE32-E72D297353CC}">
                <c16:uniqueId val="{00000004-CAA5-4BCE-8C0D-4FA8F3E60F69}"/>
              </c:ext>
            </c:extLst>
          </c:dPt>
          <c:dLbls>
            <c:spPr>
              <a:noFill/>
              <a:ln>
                <a:noFill/>
              </a:ln>
              <a:effectLst/>
            </c:spPr>
            <c:txPr>
              <a:bodyPr wrap="square" lIns="38100" tIns="19050" rIns="38100" bIns="19050" anchor="ctr">
                <a:spAutoFit/>
              </a:bodyPr>
              <a:lstStyle/>
              <a:p>
                <a:pPr>
                  <a:defRPr sz="1200"/>
                </a:pPr>
                <a:endParaRPr lang="en-NO"/>
              </a:p>
            </c:txPr>
            <c:showLegendKey val="0"/>
            <c:showVal val="0"/>
            <c:showCatName val="0"/>
            <c:showSerName val="0"/>
            <c:showPercent val="1"/>
            <c:showBubbleSize val="0"/>
            <c:showLeaderLines val="1"/>
            <c:extLst>
              <c:ext xmlns:c15="http://schemas.microsoft.com/office/drawing/2012/chart" uri="{CE6537A1-D6FC-4f65-9D91-7224C49458BB}"/>
            </c:extLst>
          </c:dLbls>
          <c:cat>
            <c:strRef>
              <c:f>'Basis of calculations'!$F$86:$I$86</c:f>
              <c:strCache>
                <c:ptCount val="4"/>
                <c:pt idx="0">
                  <c:v>No damage (0)</c:v>
                </c:pt>
                <c:pt idx="1">
                  <c:v>Mild damage (1)</c:v>
                </c:pt>
                <c:pt idx="2">
                  <c:v>Significant damage (2)</c:v>
                </c:pt>
                <c:pt idx="3">
                  <c:v>Extensive damage (3)</c:v>
                </c:pt>
              </c:strCache>
            </c:strRef>
          </c:cat>
          <c:val>
            <c:numRef>
              <c:f>'Basis of calculations'!$F$102:$I$102</c:f>
              <c:numCache>
                <c:formatCode>0</c:formatCode>
                <c:ptCount val="4"/>
                <c:pt idx="0">
                  <c:v>0</c:v>
                </c:pt>
                <c:pt idx="1">
                  <c:v>0</c:v>
                </c:pt>
                <c:pt idx="2">
                  <c:v>0</c:v>
                </c:pt>
                <c:pt idx="3">
                  <c:v>0</c:v>
                </c:pt>
              </c:numCache>
            </c:numRef>
          </c:val>
          <c:extLst>
            <c:ext xmlns:c16="http://schemas.microsoft.com/office/drawing/2014/chart" uri="{C3380CC4-5D6E-409C-BE32-E72D297353CC}">
              <c16:uniqueId val="{00000009-39AD-4990-B076-3DE9977A2728}"/>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48998937583001329"/>
          <c:y val="0.23747557596967045"/>
          <c:w val="0.50438866755201417"/>
          <c:h val="0.56503025663458728"/>
        </c:manualLayout>
      </c:layout>
      <c:overlay val="0"/>
      <c:spPr>
        <a:noFill/>
        <a:ln>
          <a:noFill/>
        </a:ln>
        <a:effectLst/>
      </c:spPr>
      <c:txPr>
        <a:bodyPr rot="0" spcFirstLastPara="1" vertOverflow="ellipsis" vert="horz" wrap="square" anchor="ctr" anchorCtr="1"/>
        <a:lstStyle/>
        <a:p>
          <a:pPr rtl="0">
            <a:defRPr sz="1600" b="0" i="0" u="none" strike="noStrike" kern="1200" baseline="0">
              <a:solidFill>
                <a:schemeClr val="tx1"/>
              </a:solidFill>
              <a:latin typeface="+mn-lt"/>
              <a:ea typeface="+mn-ea"/>
              <a:cs typeface="+mn-cs"/>
            </a:defRPr>
          </a:pPr>
          <a:endParaRPr lang="en-NO"/>
        </a:p>
      </c:txPr>
    </c:legend>
    <c:plotVisOnly val="1"/>
    <c:dispBlanksAs val="gap"/>
    <c:showDLblsOverMax val="0"/>
    <c:extLst/>
  </c:chart>
  <c:spPr>
    <a:solidFill>
      <a:srgbClr val="BDE3EA"/>
    </a:solidFill>
    <a:ln w="9525" cap="flat" cmpd="sng" algn="ctr">
      <a:solidFill>
        <a:schemeClr val="tx1">
          <a:lumMod val="15000"/>
          <a:lumOff val="85000"/>
        </a:schemeClr>
      </a:solidFill>
      <a:round/>
    </a:ln>
    <a:effectLst/>
  </c:spPr>
  <c:txPr>
    <a:bodyPr/>
    <a:lstStyle/>
    <a:p>
      <a:pPr>
        <a:defRPr>
          <a:solidFill>
            <a:schemeClr val="tx1"/>
          </a:solidFill>
        </a:defRPr>
      </a:pPr>
      <a:endParaRPr lang="en-N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solidFill>
                <a:latin typeface="+mn-lt"/>
                <a:ea typeface="+mn-ea"/>
                <a:cs typeface="+mn-cs"/>
              </a:defRPr>
            </a:pPr>
            <a:r>
              <a:rPr lang="nb-NO" sz="1600"/>
              <a:t>Eyes</a:t>
            </a:r>
          </a:p>
        </c:rich>
      </c:tx>
      <c:overlay val="0"/>
      <c:spPr>
        <a:noFill/>
        <a:ln>
          <a:noFill/>
        </a:ln>
        <a:effectLst/>
      </c:spPr>
    </c:title>
    <c:autoTitleDeleted val="0"/>
    <c:plotArea>
      <c:layout>
        <c:manualLayout>
          <c:layoutTarget val="inner"/>
          <c:xMode val="edge"/>
          <c:yMode val="edge"/>
          <c:x val="3.3755413760042305E-3"/>
          <c:y val="0.17243912219305921"/>
          <c:w val="0.42737073926516156"/>
          <c:h val="0.7038717556138816"/>
        </c:manualLayout>
      </c:layout>
      <c:pieChart>
        <c:varyColors val="1"/>
        <c:ser>
          <c:idx val="0"/>
          <c:order val="0"/>
          <c:tx>
            <c:strRef>
              <c:f>'Basis of calculations'!$F$104</c:f>
              <c:strCache>
                <c:ptCount val="1"/>
                <c:pt idx="0">
                  <c:v>Right eye</c:v>
                </c:pt>
              </c:strCache>
            </c:strRef>
          </c:tx>
          <c:dPt>
            <c:idx val="0"/>
            <c:bubble3D val="0"/>
            <c:spPr>
              <a:solidFill>
                <a:schemeClr val="accent6"/>
              </a:solidFill>
            </c:spPr>
            <c:extLst>
              <c:ext xmlns:c16="http://schemas.microsoft.com/office/drawing/2014/chart" uri="{C3380CC4-5D6E-409C-BE32-E72D297353CC}">
                <c16:uniqueId val="{00000001-51C3-4B3C-8B6E-CD6F15B7A9FA}"/>
              </c:ext>
            </c:extLst>
          </c:dPt>
          <c:dPt>
            <c:idx val="1"/>
            <c:bubble3D val="0"/>
            <c:spPr>
              <a:solidFill>
                <a:schemeClr val="accent4"/>
              </a:solidFill>
            </c:spPr>
            <c:extLst>
              <c:ext xmlns:c16="http://schemas.microsoft.com/office/drawing/2014/chart" uri="{C3380CC4-5D6E-409C-BE32-E72D297353CC}">
                <c16:uniqueId val="{00000002-51C3-4B3C-8B6E-CD6F15B7A9FA}"/>
              </c:ext>
            </c:extLst>
          </c:dPt>
          <c:dPt>
            <c:idx val="2"/>
            <c:bubble3D val="0"/>
            <c:spPr>
              <a:solidFill>
                <a:schemeClr val="accent2"/>
              </a:solidFill>
            </c:spPr>
            <c:extLst>
              <c:ext xmlns:c16="http://schemas.microsoft.com/office/drawing/2014/chart" uri="{C3380CC4-5D6E-409C-BE32-E72D297353CC}">
                <c16:uniqueId val="{00000003-51C3-4B3C-8B6E-CD6F15B7A9FA}"/>
              </c:ext>
            </c:extLst>
          </c:dPt>
          <c:dPt>
            <c:idx val="3"/>
            <c:bubble3D val="0"/>
            <c:spPr>
              <a:solidFill>
                <a:srgbClr val="C00000"/>
              </a:solidFill>
            </c:spPr>
            <c:extLst>
              <c:ext xmlns:c16="http://schemas.microsoft.com/office/drawing/2014/chart" uri="{C3380CC4-5D6E-409C-BE32-E72D297353CC}">
                <c16:uniqueId val="{00000004-51C3-4B3C-8B6E-CD6F15B7A9FA}"/>
              </c:ext>
            </c:extLst>
          </c:dPt>
          <c:dLbls>
            <c:spPr>
              <a:noFill/>
              <a:ln>
                <a:noFill/>
              </a:ln>
              <a:effectLst/>
            </c:spPr>
            <c:txPr>
              <a:bodyPr wrap="square" lIns="38100" tIns="19050" rIns="38100" bIns="19050" anchor="ctr">
                <a:spAutoFit/>
              </a:bodyPr>
              <a:lstStyle/>
              <a:p>
                <a:pPr>
                  <a:defRPr sz="1200"/>
                </a:pPr>
                <a:endParaRPr lang="en-NO"/>
              </a:p>
            </c:txPr>
            <c:showLegendKey val="0"/>
            <c:showVal val="0"/>
            <c:showCatName val="0"/>
            <c:showSerName val="0"/>
            <c:showPercent val="1"/>
            <c:showBubbleSize val="0"/>
            <c:showLeaderLines val="1"/>
            <c:extLst>
              <c:ext xmlns:c15="http://schemas.microsoft.com/office/drawing/2012/chart" uri="{CE6537A1-D6FC-4f65-9D91-7224C49458BB}"/>
            </c:extLst>
          </c:dLbls>
          <c:cat>
            <c:strRef>
              <c:f>'Basis of calculations'!$F$106:$I$106</c:f>
              <c:strCache>
                <c:ptCount val="4"/>
                <c:pt idx="0">
                  <c:v>No injury/bleeding (0)</c:v>
                </c:pt>
                <c:pt idx="1">
                  <c:v>Mild injury/bleeding (1)</c:v>
                </c:pt>
                <c:pt idx="2">
                  <c:v>Moderate injury/bleeding (2)</c:v>
                </c:pt>
                <c:pt idx="3">
                  <c:v>Extensive injury/bleeding (3)</c:v>
                </c:pt>
              </c:strCache>
            </c:strRef>
          </c:cat>
          <c:val>
            <c:numRef>
              <c:f>'Basis of calculations'!$F$122:$I$122</c:f>
              <c:numCache>
                <c:formatCode>0</c:formatCode>
                <c:ptCount val="4"/>
                <c:pt idx="0">
                  <c:v>0</c:v>
                </c:pt>
                <c:pt idx="1">
                  <c:v>0</c:v>
                </c:pt>
                <c:pt idx="2">
                  <c:v>0</c:v>
                </c:pt>
                <c:pt idx="3">
                  <c:v>0</c:v>
                </c:pt>
              </c:numCache>
            </c:numRef>
          </c:val>
          <c:extLst>
            <c:ext xmlns:c16="http://schemas.microsoft.com/office/drawing/2014/chart" uri="{C3380CC4-5D6E-409C-BE32-E72D297353CC}">
              <c16:uniqueId val="{00000009-6A55-47BD-9C23-7387F87D9882}"/>
            </c:ext>
          </c:extLst>
        </c:ser>
        <c:ser>
          <c:idx val="1"/>
          <c:order val="1"/>
          <c:tx>
            <c:strRef>
              <c:f>'Basis of calculations'!$J$104</c:f>
              <c:strCache>
                <c:ptCount val="1"/>
                <c:pt idx="0">
                  <c:v>Left eye</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'Basis of calculations'!$F$106:$I$106</c:f>
              <c:strCache>
                <c:ptCount val="4"/>
                <c:pt idx="0">
                  <c:v>No injury/bleeding (0)</c:v>
                </c:pt>
                <c:pt idx="1">
                  <c:v>Mild injury/bleeding (1)</c:v>
                </c:pt>
                <c:pt idx="2">
                  <c:v>Moderate injury/bleeding (2)</c:v>
                </c:pt>
                <c:pt idx="3">
                  <c:v>Extensive injury/bleeding (3)</c:v>
                </c:pt>
              </c:strCache>
            </c:strRef>
          </c:cat>
          <c:val>
            <c:numRef>
              <c:f>'Basis of calculations'!$J$122:$M$122</c:f>
              <c:numCache>
                <c:formatCode>0</c:formatCode>
                <c:ptCount val="4"/>
                <c:pt idx="0">
                  <c:v>0</c:v>
                </c:pt>
                <c:pt idx="1">
                  <c:v>0</c:v>
                </c:pt>
                <c:pt idx="2">
                  <c:v>0</c:v>
                </c:pt>
                <c:pt idx="3">
                  <c:v>0</c:v>
                </c:pt>
              </c:numCache>
            </c:numRef>
          </c:val>
          <c:extLst>
            <c:ext xmlns:c16="http://schemas.microsoft.com/office/drawing/2014/chart" uri="{C3380CC4-5D6E-409C-BE32-E72D297353CC}">
              <c16:uniqueId val="{0000000A-6A55-47BD-9C23-7387F87D9882}"/>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39169129720853857"/>
          <c:y val="0.2282163167104112"/>
          <c:w val="0.60830870279146143"/>
          <c:h val="0.54188210848643914"/>
        </c:manualLayout>
      </c:layout>
      <c:overlay val="0"/>
      <c:spPr>
        <a:noFill/>
        <a:ln>
          <a:noFill/>
        </a:ln>
        <a:effectLst/>
      </c:spPr>
      <c:txPr>
        <a:bodyPr rot="0" spcFirstLastPara="1" vertOverflow="ellipsis" vert="horz" wrap="square" anchor="ctr" anchorCtr="1"/>
        <a:lstStyle/>
        <a:p>
          <a:pPr rtl="0">
            <a:defRPr sz="1600" b="0" i="0" u="none" strike="noStrike" kern="1200" baseline="0">
              <a:solidFill>
                <a:schemeClr val="tx1"/>
              </a:solidFill>
              <a:latin typeface="+mn-lt"/>
              <a:ea typeface="+mn-ea"/>
              <a:cs typeface="+mn-cs"/>
            </a:defRPr>
          </a:pPr>
          <a:endParaRPr lang="en-NO"/>
        </a:p>
      </c:txPr>
    </c:legend>
    <c:plotVisOnly val="1"/>
    <c:dispBlanksAs val="gap"/>
    <c:showDLblsOverMax val="0"/>
    <c:extLst/>
  </c:chart>
  <c:spPr>
    <a:solidFill>
      <a:srgbClr val="BDE3EA"/>
    </a:solidFill>
    <a:ln w="9525" cap="flat" cmpd="sng" algn="ctr">
      <a:solidFill>
        <a:schemeClr val="tx1">
          <a:lumMod val="15000"/>
          <a:lumOff val="85000"/>
        </a:schemeClr>
      </a:solidFill>
      <a:round/>
    </a:ln>
    <a:effectLst/>
  </c:spPr>
  <c:txPr>
    <a:bodyPr/>
    <a:lstStyle/>
    <a:p>
      <a:pPr>
        <a:defRPr>
          <a:solidFill>
            <a:schemeClr val="tx1"/>
          </a:solidFill>
        </a:defRPr>
      </a:pPr>
      <a:endParaRPr lang="en-N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solidFill>
                <a:latin typeface="+mn-lt"/>
                <a:ea typeface="+mn-ea"/>
                <a:cs typeface="+mn-cs"/>
              </a:defRPr>
            </a:pPr>
            <a:r>
              <a:rPr lang="nb-NO" sz="1600"/>
              <a:t>Cataract</a:t>
            </a:r>
          </a:p>
        </c:rich>
      </c:tx>
      <c:overlay val="0"/>
      <c:spPr>
        <a:noFill/>
        <a:ln>
          <a:noFill/>
        </a:ln>
        <a:effectLst/>
      </c:spPr>
    </c:title>
    <c:autoTitleDeleted val="0"/>
    <c:plotArea>
      <c:layout>
        <c:manualLayout>
          <c:layoutTarget val="inner"/>
          <c:xMode val="edge"/>
          <c:yMode val="edge"/>
          <c:x val="1.5797034085878708E-2"/>
          <c:y val="0.1955872703412074"/>
          <c:w val="0.42455976095617531"/>
          <c:h val="0.69924212598425195"/>
        </c:manualLayout>
      </c:layout>
      <c:pieChart>
        <c:varyColors val="1"/>
        <c:ser>
          <c:idx val="0"/>
          <c:order val="0"/>
          <c:tx>
            <c:strRef>
              <c:f>'Basis of calculations'!$F$124</c:f>
              <c:strCache>
                <c:ptCount val="1"/>
                <c:pt idx="0">
                  <c:v>Cataract R</c:v>
                </c:pt>
              </c:strCache>
            </c:strRef>
          </c:tx>
          <c:dPt>
            <c:idx val="0"/>
            <c:bubble3D val="0"/>
            <c:spPr>
              <a:solidFill>
                <a:schemeClr val="accent6"/>
              </a:solidFill>
            </c:spPr>
            <c:extLst>
              <c:ext xmlns:c16="http://schemas.microsoft.com/office/drawing/2014/chart" uri="{C3380CC4-5D6E-409C-BE32-E72D297353CC}">
                <c16:uniqueId val="{00000001-073E-40BF-88DC-CF2D548628E2}"/>
              </c:ext>
            </c:extLst>
          </c:dPt>
          <c:dPt>
            <c:idx val="1"/>
            <c:bubble3D val="0"/>
            <c:spPr>
              <a:solidFill>
                <a:schemeClr val="accent4"/>
              </a:solidFill>
            </c:spPr>
            <c:extLst>
              <c:ext xmlns:c16="http://schemas.microsoft.com/office/drawing/2014/chart" uri="{C3380CC4-5D6E-409C-BE32-E72D297353CC}">
                <c16:uniqueId val="{00000002-073E-40BF-88DC-CF2D548628E2}"/>
              </c:ext>
            </c:extLst>
          </c:dPt>
          <c:dPt>
            <c:idx val="2"/>
            <c:bubble3D val="0"/>
            <c:spPr>
              <a:solidFill>
                <a:schemeClr val="accent2"/>
              </a:solidFill>
            </c:spPr>
            <c:extLst>
              <c:ext xmlns:c16="http://schemas.microsoft.com/office/drawing/2014/chart" uri="{C3380CC4-5D6E-409C-BE32-E72D297353CC}">
                <c16:uniqueId val="{00000003-073E-40BF-88DC-CF2D548628E2}"/>
              </c:ext>
            </c:extLst>
          </c:dPt>
          <c:dPt>
            <c:idx val="3"/>
            <c:bubble3D val="0"/>
            <c:spPr>
              <a:solidFill>
                <a:srgbClr val="C00000"/>
              </a:solidFill>
            </c:spPr>
            <c:extLst>
              <c:ext xmlns:c16="http://schemas.microsoft.com/office/drawing/2014/chart" uri="{C3380CC4-5D6E-409C-BE32-E72D297353CC}">
                <c16:uniqueId val="{00000004-073E-40BF-88DC-CF2D548628E2}"/>
              </c:ext>
            </c:extLst>
          </c:dPt>
          <c:dLbls>
            <c:spPr>
              <a:noFill/>
              <a:ln>
                <a:noFill/>
              </a:ln>
              <a:effectLst/>
            </c:spPr>
            <c:txPr>
              <a:bodyPr wrap="square" lIns="38100" tIns="19050" rIns="38100" bIns="19050" anchor="ctr">
                <a:spAutoFit/>
              </a:bodyPr>
              <a:lstStyle/>
              <a:p>
                <a:pPr>
                  <a:defRPr sz="1200"/>
                </a:pPr>
                <a:endParaRPr lang="en-NO"/>
              </a:p>
            </c:txPr>
            <c:showLegendKey val="0"/>
            <c:showVal val="0"/>
            <c:showCatName val="0"/>
            <c:showSerName val="0"/>
            <c:showPercent val="1"/>
            <c:showBubbleSize val="0"/>
            <c:showLeaderLines val="1"/>
            <c:extLst>
              <c:ext xmlns:c15="http://schemas.microsoft.com/office/drawing/2012/chart" uri="{CE6537A1-D6FC-4f65-9D91-7224C49458BB}"/>
            </c:extLst>
          </c:dLbls>
          <c:cat>
            <c:strRef>
              <c:f>'Basis of calculations'!$J$126:$M$126</c:f>
              <c:strCache>
                <c:ptCount val="4"/>
                <c:pt idx="0">
                  <c:v>No cataract (0)</c:v>
                </c:pt>
                <c:pt idx="1">
                  <c:v>&lt;10% cover (1)</c:v>
                </c:pt>
                <c:pt idx="2">
                  <c:v>10-50 % cover (2)</c:v>
                </c:pt>
                <c:pt idx="3">
                  <c:v>&gt;=50 % cover (3)</c:v>
                </c:pt>
              </c:strCache>
            </c:strRef>
          </c:cat>
          <c:val>
            <c:numRef>
              <c:f>'Basis of calculations'!$F$142:$I$142</c:f>
              <c:numCache>
                <c:formatCode>0</c:formatCode>
                <c:ptCount val="4"/>
                <c:pt idx="0">
                  <c:v>0</c:v>
                </c:pt>
                <c:pt idx="1">
                  <c:v>0</c:v>
                </c:pt>
                <c:pt idx="2">
                  <c:v>0</c:v>
                </c:pt>
                <c:pt idx="3">
                  <c:v>0</c:v>
                </c:pt>
              </c:numCache>
            </c:numRef>
          </c:val>
          <c:extLst>
            <c:ext xmlns:c16="http://schemas.microsoft.com/office/drawing/2014/chart" uri="{C3380CC4-5D6E-409C-BE32-E72D297353CC}">
              <c16:uniqueId val="{00000009-50D8-407A-97B1-90A4B69B40AE}"/>
            </c:ext>
          </c:extLst>
        </c:ser>
        <c:ser>
          <c:idx val="1"/>
          <c:order val="1"/>
          <c:tx>
            <c:strRef>
              <c:f>'Basis of calculations'!$J$124</c:f>
              <c:strCache>
                <c:ptCount val="1"/>
                <c:pt idx="0">
                  <c:v>Cataract L</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'Basis of calculations'!$J$126:$M$126</c:f>
              <c:strCache>
                <c:ptCount val="4"/>
                <c:pt idx="0">
                  <c:v>No cataract (0)</c:v>
                </c:pt>
                <c:pt idx="1">
                  <c:v>&lt;10% cover (1)</c:v>
                </c:pt>
                <c:pt idx="2">
                  <c:v>10-50 % cover (2)</c:v>
                </c:pt>
                <c:pt idx="3">
                  <c:v>&gt;=50 % cover (3)</c:v>
                </c:pt>
              </c:strCache>
            </c:strRef>
          </c:cat>
          <c:val>
            <c:numRef>
              <c:f>'Basis of calculations'!$J$142:$M$142</c:f>
              <c:numCache>
                <c:formatCode>0</c:formatCode>
                <c:ptCount val="4"/>
                <c:pt idx="0">
                  <c:v>0</c:v>
                </c:pt>
                <c:pt idx="1">
                  <c:v>0</c:v>
                </c:pt>
                <c:pt idx="2">
                  <c:v>0</c:v>
                </c:pt>
                <c:pt idx="3">
                  <c:v>0</c:v>
                </c:pt>
              </c:numCache>
            </c:numRef>
          </c:val>
          <c:extLst>
            <c:ext xmlns:c16="http://schemas.microsoft.com/office/drawing/2014/chart" uri="{C3380CC4-5D6E-409C-BE32-E72D297353CC}">
              <c16:uniqueId val="{0000000A-50D8-407A-97B1-90A4B69B40AE}"/>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48370872067286408"/>
          <c:y val="0.26062372411781859"/>
          <c:w val="0.41790698184851077"/>
          <c:h val="0.54188210848643914"/>
        </c:manualLayout>
      </c:layout>
      <c:overlay val="0"/>
      <c:spPr>
        <a:noFill/>
        <a:ln>
          <a:noFill/>
        </a:ln>
        <a:effectLst/>
      </c:spPr>
      <c:txPr>
        <a:bodyPr rot="0" spcFirstLastPara="1" vertOverflow="ellipsis" vert="horz" wrap="square" anchor="ctr" anchorCtr="1"/>
        <a:lstStyle/>
        <a:p>
          <a:pPr rtl="0">
            <a:defRPr sz="1600" b="0" i="0" u="none" strike="noStrike" kern="1200" baseline="0">
              <a:solidFill>
                <a:schemeClr val="tx1"/>
              </a:solidFill>
              <a:latin typeface="+mn-lt"/>
              <a:ea typeface="+mn-ea"/>
              <a:cs typeface="+mn-cs"/>
            </a:defRPr>
          </a:pPr>
          <a:endParaRPr lang="en-NO"/>
        </a:p>
      </c:txPr>
    </c:legend>
    <c:plotVisOnly val="1"/>
    <c:dispBlanksAs val="gap"/>
    <c:showDLblsOverMax val="0"/>
    <c:extLst/>
  </c:chart>
  <c:spPr>
    <a:solidFill>
      <a:srgbClr val="BDE3EA"/>
    </a:solidFill>
    <a:ln w="9525" cap="flat" cmpd="sng" algn="ctr">
      <a:solidFill>
        <a:schemeClr val="tx1">
          <a:lumMod val="15000"/>
          <a:lumOff val="85000"/>
        </a:schemeClr>
      </a:solidFill>
      <a:round/>
    </a:ln>
    <a:effectLst/>
  </c:spPr>
  <c:txPr>
    <a:bodyPr/>
    <a:lstStyle/>
    <a:p>
      <a:pPr>
        <a:defRPr>
          <a:solidFill>
            <a:schemeClr val="tx1"/>
          </a:solidFill>
        </a:defRPr>
      </a:pPr>
      <a:endParaRPr lang="en-N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r>
              <a:rPr lang="nb-NO"/>
              <a:t>Cage 1</a:t>
            </a:r>
          </a:p>
        </c:rich>
      </c:tx>
      <c:overlay val="0"/>
      <c:spPr>
        <a:noFill/>
        <a:ln>
          <a:noFill/>
        </a:ln>
        <a:effectLst/>
      </c:spPr>
      <c:txPr>
        <a:bodyPr rot="0" spcFirstLastPara="1" vertOverflow="ellipsis" vert="horz" wrap="square" anchor="ctr" anchorCtr="1"/>
        <a:lstStyle/>
        <a:p>
          <a:pPr>
            <a:defRPr sz="1680" b="0" i="0" u="none" strike="noStrike" kern="1200" spc="0" baseline="0">
              <a:solidFill>
                <a:sysClr val="windowText" lastClr="000000"/>
              </a:solidFill>
              <a:latin typeface="+mn-lt"/>
              <a:ea typeface="+mn-ea"/>
              <a:cs typeface="+mn-cs"/>
            </a:defRPr>
          </a:pPr>
          <a:endParaRPr lang="en-NO"/>
        </a:p>
      </c:txPr>
    </c:title>
    <c:autoTitleDeleted val="0"/>
    <c:plotArea>
      <c:layout/>
      <c:pieChart>
        <c:varyColors val="1"/>
        <c:ser>
          <c:idx val="0"/>
          <c:order val="0"/>
          <c:spPr>
            <a:ln>
              <a:noFill/>
            </a:ln>
          </c:spPr>
          <c:dPt>
            <c:idx val="0"/>
            <c:bubble3D val="0"/>
            <c:spPr>
              <a:solidFill>
                <a:schemeClr val="accent6"/>
              </a:solidFill>
              <a:ln w="19050">
                <a:noFill/>
              </a:ln>
              <a:effectLst/>
            </c:spPr>
            <c:extLst>
              <c:ext xmlns:c16="http://schemas.microsoft.com/office/drawing/2014/chart" uri="{C3380CC4-5D6E-409C-BE32-E72D297353CC}">
                <c16:uniqueId val="{00000001-4F89-419D-8342-55C752EF4DF1}"/>
              </c:ext>
            </c:extLst>
          </c:dPt>
          <c:dPt>
            <c:idx val="1"/>
            <c:bubble3D val="0"/>
            <c:spPr>
              <a:solidFill>
                <a:schemeClr val="accent4"/>
              </a:solidFill>
              <a:ln w="19050">
                <a:noFill/>
              </a:ln>
              <a:effectLst/>
            </c:spPr>
            <c:extLst>
              <c:ext xmlns:c16="http://schemas.microsoft.com/office/drawing/2014/chart" uri="{C3380CC4-5D6E-409C-BE32-E72D297353CC}">
                <c16:uniqueId val="{00000003-4F89-419D-8342-55C752EF4DF1}"/>
              </c:ext>
            </c:extLst>
          </c:dPt>
          <c:dPt>
            <c:idx val="2"/>
            <c:bubble3D val="0"/>
            <c:spPr>
              <a:solidFill>
                <a:schemeClr val="accent2"/>
              </a:solidFill>
              <a:ln w="19050">
                <a:noFill/>
              </a:ln>
              <a:effectLst/>
            </c:spPr>
            <c:extLst>
              <c:ext xmlns:c16="http://schemas.microsoft.com/office/drawing/2014/chart" uri="{C3380CC4-5D6E-409C-BE32-E72D297353CC}">
                <c16:uniqueId val="{00000005-4F89-419D-8342-55C752EF4DF1}"/>
              </c:ext>
            </c:extLst>
          </c:dPt>
          <c:dPt>
            <c:idx val="3"/>
            <c:bubble3D val="0"/>
            <c:spPr>
              <a:solidFill>
                <a:srgbClr val="C00000"/>
              </a:solidFill>
              <a:ln w="19050">
                <a:noFill/>
              </a:ln>
              <a:effectLst/>
            </c:spPr>
            <c:extLst>
              <c:ext xmlns:c16="http://schemas.microsoft.com/office/drawing/2014/chart" uri="{C3380CC4-5D6E-409C-BE32-E72D297353CC}">
                <c16:uniqueId val="{00000007-4F89-419D-8342-55C752EF4DF1}"/>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NO"/>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'Basis of calculations'!$J$23:$M$23</c:f>
              <c:strCache>
                <c:ptCount val="4"/>
                <c:pt idx="0">
                  <c:v>0 (Good)</c:v>
                </c:pt>
                <c:pt idx="1">
                  <c:v>1 (Slight reduction)</c:v>
                </c:pt>
                <c:pt idx="2">
                  <c:v>2 (Clear reduction)</c:v>
                </c:pt>
                <c:pt idx="3">
                  <c:v>3 (Severe reduction)</c:v>
                </c:pt>
              </c:strCache>
            </c:strRef>
          </c:cat>
          <c:val>
            <c:numRef>
              <c:f>'Basis of calculations'!$J$24:$M$24</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4F89-419D-8342-55C752EF4DF1}"/>
            </c:ext>
          </c:extLst>
        </c:ser>
        <c:dLbls>
          <c:showLegendKey val="0"/>
          <c:showVal val="0"/>
          <c:showCatName val="0"/>
          <c:showSerName val="0"/>
          <c:showPercent val="1"/>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BDE3EA"/>
    </a:solidFill>
    <a:ln w="9525" cap="flat" cmpd="sng" algn="ctr">
      <a:solidFill>
        <a:schemeClr val="tx1">
          <a:lumMod val="15000"/>
          <a:lumOff val="85000"/>
        </a:schemeClr>
      </a:solidFill>
      <a:round/>
    </a:ln>
    <a:effectLst/>
  </c:spPr>
  <c:txPr>
    <a:bodyPr/>
    <a:lstStyle/>
    <a:p>
      <a:pPr>
        <a:defRPr sz="1400">
          <a:solidFill>
            <a:sysClr val="windowText" lastClr="000000"/>
          </a:solidFill>
        </a:defRPr>
      </a:pPr>
      <a:endParaRPr lang="en-N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image" Target="../media/image3.png"/><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image" Target="../media/image2.png"/><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jpeg"/><Relationship Id="rId1" Type="http://schemas.openxmlformats.org/officeDocument/2006/relationships/image" Target="../media/image5.jpeg"/><Relationship Id="rId4" Type="http://schemas.openxmlformats.org/officeDocument/2006/relationships/image" Target="../media/image8.emf"/></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10</xdr:col>
      <xdr:colOff>914400</xdr:colOff>
      <xdr:row>39</xdr:row>
      <xdr:rowOff>38100</xdr:rowOff>
    </xdr:from>
    <xdr:to>
      <xdr:col>19</xdr:col>
      <xdr:colOff>209550</xdr:colOff>
      <xdr:row>55</xdr:row>
      <xdr:rowOff>76200</xdr:rowOff>
    </xdr:to>
    <xdr:graphicFrame macro="">
      <xdr:nvGraphicFramePr>
        <xdr:cNvPr id="4" name="Diagram 3">
          <a:extLst>
            <a:ext uri="{FF2B5EF4-FFF2-40B4-BE49-F238E27FC236}">
              <a16:creationId xmlns:a16="http://schemas.microsoft.com/office/drawing/2014/main" id="{AF4894A8-0A15-4D9F-9AA2-38BCD87AD3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187960</xdr:colOff>
      <xdr:row>92</xdr:row>
      <xdr:rowOff>153670</xdr:rowOff>
    </xdr:from>
    <xdr:to>
      <xdr:col>7</xdr:col>
      <xdr:colOff>1007085</xdr:colOff>
      <xdr:row>107</xdr:row>
      <xdr:rowOff>46990</xdr:rowOff>
    </xdr:to>
    <xdr:graphicFrame macro="">
      <xdr:nvGraphicFramePr>
        <xdr:cNvPr id="5" name="Diagram 4">
          <a:extLst>
            <a:ext uri="{FF2B5EF4-FFF2-40B4-BE49-F238E27FC236}">
              <a16:creationId xmlns:a16="http://schemas.microsoft.com/office/drawing/2014/main" id="{D736A091-50AD-4747-AFC7-F94CF759D2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219075</xdr:colOff>
      <xdr:row>92</xdr:row>
      <xdr:rowOff>152400</xdr:rowOff>
    </xdr:from>
    <xdr:to>
      <xdr:col>11</xdr:col>
      <xdr:colOff>831825</xdr:colOff>
      <xdr:row>107</xdr:row>
      <xdr:rowOff>38100</xdr:rowOff>
    </xdr:to>
    <xdr:graphicFrame macro="">
      <xdr:nvGraphicFramePr>
        <xdr:cNvPr id="6" name="Diagram 5">
          <a:extLst>
            <a:ext uri="{FF2B5EF4-FFF2-40B4-BE49-F238E27FC236}">
              <a16:creationId xmlns:a16="http://schemas.microsoft.com/office/drawing/2014/main" id="{E74E5D12-AA1D-4986-82DD-EA46EEBA1F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53975</xdr:colOff>
      <xdr:row>92</xdr:row>
      <xdr:rowOff>152400</xdr:rowOff>
    </xdr:from>
    <xdr:to>
      <xdr:col>15</xdr:col>
      <xdr:colOff>952475</xdr:colOff>
      <xdr:row>107</xdr:row>
      <xdr:rowOff>38100</xdr:rowOff>
    </xdr:to>
    <xdr:graphicFrame macro="">
      <xdr:nvGraphicFramePr>
        <xdr:cNvPr id="7" name="Diagram 6">
          <a:extLst>
            <a:ext uri="{FF2B5EF4-FFF2-40B4-BE49-F238E27FC236}">
              <a16:creationId xmlns:a16="http://schemas.microsoft.com/office/drawing/2014/main" id="{404E9C70-5127-4FAF-8074-99DA2349E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127000</xdr:colOff>
      <xdr:row>92</xdr:row>
      <xdr:rowOff>152400</xdr:rowOff>
    </xdr:from>
    <xdr:to>
      <xdr:col>19</xdr:col>
      <xdr:colOff>1025500</xdr:colOff>
      <xdr:row>107</xdr:row>
      <xdr:rowOff>38100</xdr:rowOff>
    </xdr:to>
    <xdr:graphicFrame macro="">
      <xdr:nvGraphicFramePr>
        <xdr:cNvPr id="8" name="Diagram 7">
          <a:extLst>
            <a:ext uri="{FF2B5EF4-FFF2-40B4-BE49-F238E27FC236}">
              <a16:creationId xmlns:a16="http://schemas.microsoft.com/office/drawing/2014/main" id="{A6A8966F-4B95-46D2-8D4D-4FC4A24E69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190500</xdr:colOff>
      <xdr:row>109</xdr:row>
      <xdr:rowOff>79375</xdr:rowOff>
    </xdr:from>
    <xdr:to>
      <xdr:col>7</xdr:col>
      <xdr:colOff>1009625</xdr:colOff>
      <xdr:row>123</xdr:row>
      <xdr:rowOff>155575</xdr:rowOff>
    </xdr:to>
    <xdr:graphicFrame macro="">
      <xdr:nvGraphicFramePr>
        <xdr:cNvPr id="9" name="Diagram 8">
          <a:extLst>
            <a:ext uri="{FF2B5EF4-FFF2-40B4-BE49-F238E27FC236}">
              <a16:creationId xmlns:a16="http://schemas.microsoft.com/office/drawing/2014/main" id="{4A33BAA0-C14E-4D55-ABA2-120B4AE3A7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206375</xdr:colOff>
      <xdr:row>109</xdr:row>
      <xdr:rowOff>95250</xdr:rowOff>
    </xdr:from>
    <xdr:to>
      <xdr:col>11</xdr:col>
      <xdr:colOff>819125</xdr:colOff>
      <xdr:row>123</xdr:row>
      <xdr:rowOff>171450</xdr:rowOff>
    </xdr:to>
    <xdr:graphicFrame macro="">
      <xdr:nvGraphicFramePr>
        <xdr:cNvPr id="10" name="Diagram 9">
          <a:extLst>
            <a:ext uri="{FF2B5EF4-FFF2-40B4-BE49-F238E27FC236}">
              <a16:creationId xmlns:a16="http://schemas.microsoft.com/office/drawing/2014/main" id="{7C550AA1-1797-460B-830C-64B073075E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31750</xdr:colOff>
      <xdr:row>109</xdr:row>
      <xdr:rowOff>79375</xdr:rowOff>
    </xdr:from>
    <xdr:to>
      <xdr:col>15</xdr:col>
      <xdr:colOff>930250</xdr:colOff>
      <xdr:row>123</xdr:row>
      <xdr:rowOff>155575</xdr:rowOff>
    </xdr:to>
    <xdr:graphicFrame macro="">
      <xdr:nvGraphicFramePr>
        <xdr:cNvPr id="11" name="Diagram 10">
          <a:extLst>
            <a:ext uri="{FF2B5EF4-FFF2-40B4-BE49-F238E27FC236}">
              <a16:creationId xmlns:a16="http://schemas.microsoft.com/office/drawing/2014/main" id="{C5C254EC-9BB3-4485-B6A1-92AC1B3A61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195580</xdr:colOff>
      <xdr:row>59</xdr:row>
      <xdr:rowOff>103505</xdr:rowOff>
    </xdr:from>
    <xdr:to>
      <xdr:col>5</xdr:col>
      <xdr:colOff>961705</xdr:colOff>
      <xdr:row>73</xdr:row>
      <xdr:rowOff>158750</xdr:rowOff>
    </xdr:to>
    <xdr:graphicFrame macro="">
      <xdr:nvGraphicFramePr>
        <xdr:cNvPr id="12" name="Diagram 11">
          <a:extLst>
            <a:ext uri="{FF2B5EF4-FFF2-40B4-BE49-F238E27FC236}">
              <a16:creationId xmlns:a16="http://schemas.microsoft.com/office/drawing/2014/main" id="{6460CCA7-082B-4B18-ABAB-3628AD9996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163195</xdr:colOff>
      <xdr:row>59</xdr:row>
      <xdr:rowOff>88264</xdr:rowOff>
    </xdr:from>
    <xdr:to>
      <xdr:col>7</xdr:col>
      <xdr:colOff>1008695</xdr:colOff>
      <xdr:row>73</xdr:row>
      <xdr:rowOff>158750</xdr:rowOff>
    </xdr:to>
    <xdr:graphicFrame macro="">
      <xdr:nvGraphicFramePr>
        <xdr:cNvPr id="13" name="Diagram 12">
          <a:extLst>
            <a:ext uri="{FF2B5EF4-FFF2-40B4-BE49-F238E27FC236}">
              <a16:creationId xmlns:a16="http://schemas.microsoft.com/office/drawing/2014/main" id="{2A2967E7-1C5A-4F8B-A25D-C4B0784CA8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205105</xdr:colOff>
      <xdr:row>59</xdr:row>
      <xdr:rowOff>95250</xdr:rowOff>
    </xdr:from>
    <xdr:to>
      <xdr:col>9</xdr:col>
      <xdr:colOff>1050605</xdr:colOff>
      <xdr:row>73</xdr:row>
      <xdr:rowOff>164250</xdr:rowOff>
    </xdr:to>
    <xdr:graphicFrame macro="">
      <xdr:nvGraphicFramePr>
        <xdr:cNvPr id="14" name="Diagram 13">
          <a:extLst>
            <a:ext uri="{FF2B5EF4-FFF2-40B4-BE49-F238E27FC236}">
              <a16:creationId xmlns:a16="http://schemas.microsoft.com/office/drawing/2014/main" id="{A614A91C-5AC7-4809-BBE5-1A1F3B35C4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117475</xdr:colOff>
      <xdr:row>59</xdr:row>
      <xdr:rowOff>82550</xdr:rowOff>
    </xdr:from>
    <xdr:to>
      <xdr:col>11</xdr:col>
      <xdr:colOff>835975</xdr:colOff>
      <xdr:row>73</xdr:row>
      <xdr:rowOff>151550</xdr:rowOff>
    </xdr:to>
    <xdr:graphicFrame macro="">
      <xdr:nvGraphicFramePr>
        <xdr:cNvPr id="15" name="Diagram 14">
          <a:extLst>
            <a:ext uri="{FF2B5EF4-FFF2-40B4-BE49-F238E27FC236}">
              <a16:creationId xmlns:a16="http://schemas.microsoft.com/office/drawing/2014/main" id="{BC0B2A42-C0C3-44DC-8F01-190D99638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16</xdr:col>
      <xdr:colOff>133350</xdr:colOff>
      <xdr:row>109</xdr:row>
      <xdr:rowOff>73025</xdr:rowOff>
    </xdr:from>
    <xdr:to>
      <xdr:col>19</xdr:col>
      <xdr:colOff>1031850</xdr:colOff>
      <xdr:row>123</xdr:row>
      <xdr:rowOff>149225</xdr:rowOff>
    </xdr:to>
    <xdr:graphicFrame macro="">
      <xdr:nvGraphicFramePr>
        <xdr:cNvPr id="16" name="Diagram 15">
          <a:extLst>
            <a:ext uri="{FF2B5EF4-FFF2-40B4-BE49-F238E27FC236}">
              <a16:creationId xmlns:a16="http://schemas.microsoft.com/office/drawing/2014/main" id="{42213E60-720C-495B-9B12-C8A29783B8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36831</xdr:colOff>
      <xdr:row>59</xdr:row>
      <xdr:rowOff>87630</xdr:rowOff>
    </xdr:from>
    <xdr:to>
      <xdr:col>13</xdr:col>
      <xdr:colOff>882331</xdr:colOff>
      <xdr:row>73</xdr:row>
      <xdr:rowOff>156630</xdr:rowOff>
    </xdr:to>
    <xdr:graphicFrame macro="">
      <xdr:nvGraphicFramePr>
        <xdr:cNvPr id="17" name="Diagram 16">
          <a:extLst>
            <a:ext uri="{FF2B5EF4-FFF2-40B4-BE49-F238E27FC236}">
              <a16:creationId xmlns:a16="http://schemas.microsoft.com/office/drawing/2014/main" id="{9895DF89-BA64-409D-B530-E9F64E1D3E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20320</xdr:colOff>
      <xdr:row>76</xdr:row>
      <xdr:rowOff>40640</xdr:rowOff>
    </xdr:from>
    <xdr:to>
      <xdr:col>13</xdr:col>
      <xdr:colOff>865820</xdr:colOff>
      <xdr:row>90</xdr:row>
      <xdr:rowOff>0</xdr:rowOff>
    </xdr:to>
    <xdr:graphicFrame macro="">
      <xdr:nvGraphicFramePr>
        <xdr:cNvPr id="18" name="Diagram 17">
          <a:extLst>
            <a:ext uri="{FF2B5EF4-FFF2-40B4-BE49-F238E27FC236}">
              <a16:creationId xmlns:a16="http://schemas.microsoft.com/office/drawing/2014/main" id="{EE4C9C87-1E5D-47D4-A232-6A18763E3F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14</xdr:col>
      <xdr:colOff>62230</xdr:colOff>
      <xdr:row>76</xdr:row>
      <xdr:rowOff>47625</xdr:rowOff>
    </xdr:from>
    <xdr:to>
      <xdr:col>15</xdr:col>
      <xdr:colOff>907730</xdr:colOff>
      <xdr:row>90</xdr:row>
      <xdr:rowOff>0</xdr:rowOff>
    </xdr:to>
    <xdr:graphicFrame macro="">
      <xdr:nvGraphicFramePr>
        <xdr:cNvPr id="19" name="Diagram 18">
          <a:extLst>
            <a:ext uri="{FF2B5EF4-FFF2-40B4-BE49-F238E27FC236}">
              <a16:creationId xmlns:a16="http://schemas.microsoft.com/office/drawing/2014/main" id="{643EAAD8-2FDB-4C27-A790-4CC2F1B192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149225</xdr:colOff>
      <xdr:row>76</xdr:row>
      <xdr:rowOff>50800</xdr:rowOff>
    </xdr:from>
    <xdr:to>
      <xdr:col>17</xdr:col>
      <xdr:colOff>994725</xdr:colOff>
      <xdr:row>90</xdr:row>
      <xdr:rowOff>0</xdr:rowOff>
    </xdr:to>
    <xdr:graphicFrame macro="">
      <xdr:nvGraphicFramePr>
        <xdr:cNvPr id="20" name="Diagram 19">
          <a:extLst>
            <a:ext uri="{FF2B5EF4-FFF2-40B4-BE49-F238E27FC236}">
              <a16:creationId xmlns:a16="http://schemas.microsoft.com/office/drawing/2014/main" id="{2074E985-D590-4C31-82B8-FA8A5AF8F9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18</xdr:col>
      <xdr:colOff>147955</xdr:colOff>
      <xdr:row>59</xdr:row>
      <xdr:rowOff>87630</xdr:rowOff>
    </xdr:from>
    <xdr:to>
      <xdr:col>19</xdr:col>
      <xdr:colOff>993455</xdr:colOff>
      <xdr:row>73</xdr:row>
      <xdr:rowOff>142875</xdr:rowOff>
    </xdr:to>
    <xdr:graphicFrame macro="">
      <xdr:nvGraphicFramePr>
        <xdr:cNvPr id="30" name="Diagram 29">
          <a:extLst>
            <a:ext uri="{FF2B5EF4-FFF2-40B4-BE49-F238E27FC236}">
              <a16:creationId xmlns:a16="http://schemas.microsoft.com/office/drawing/2014/main" id="{A35E09AE-9A66-456F-A008-DBF0121705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14</xdr:col>
      <xdr:colOff>52070</xdr:colOff>
      <xdr:row>59</xdr:row>
      <xdr:rowOff>88264</xdr:rowOff>
    </xdr:from>
    <xdr:to>
      <xdr:col>15</xdr:col>
      <xdr:colOff>897570</xdr:colOff>
      <xdr:row>73</xdr:row>
      <xdr:rowOff>158750</xdr:rowOff>
    </xdr:to>
    <xdr:graphicFrame macro="">
      <xdr:nvGraphicFramePr>
        <xdr:cNvPr id="31" name="Diagram 30">
          <a:extLst>
            <a:ext uri="{FF2B5EF4-FFF2-40B4-BE49-F238E27FC236}">
              <a16:creationId xmlns:a16="http://schemas.microsoft.com/office/drawing/2014/main" id="{542873B7-08FB-4B8D-865A-B134E7BF57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125730</xdr:colOff>
      <xdr:row>59</xdr:row>
      <xdr:rowOff>95250</xdr:rowOff>
    </xdr:from>
    <xdr:to>
      <xdr:col>17</xdr:col>
      <xdr:colOff>971230</xdr:colOff>
      <xdr:row>73</xdr:row>
      <xdr:rowOff>164250</xdr:rowOff>
    </xdr:to>
    <xdr:graphicFrame macro="">
      <xdr:nvGraphicFramePr>
        <xdr:cNvPr id="32" name="Diagram 31">
          <a:extLst>
            <a:ext uri="{FF2B5EF4-FFF2-40B4-BE49-F238E27FC236}">
              <a16:creationId xmlns:a16="http://schemas.microsoft.com/office/drawing/2014/main" id="{B495C406-DD51-4C7D-AFE7-A9C5C5F48B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101600</xdr:colOff>
      <xdr:row>76</xdr:row>
      <xdr:rowOff>50800</xdr:rowOff>
    </xdr:from>
    <xdr:to>
      <xdr:col>11</xdr:col>
      <xdr:colOff>820100</xdr:colOff>
      <xdr:row>90</xdr:row>
      <xdr:rowOff>0</xdr:rowOff>
    </xdr:to>
    <xdr:graphicFrame macro="">
      <xdr:nvGraphicFramePr>
        <xdr:cNvPr id="33" name="Diagram 32">
          <a:extLst>
            <a:ext uri="{FF2B5EF4-FFF2-40B4-BE49-F238E27FC236}">
              <a16:creationId xmlns:a16="http://schemas.microsoft.com/office/drawing/2014/main" id="{48BB66A8-5290-4551-BB65-253AF444DC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4</xdr:col>
      <xdr:colOff>179706</xdr:colOff>
      <xdr:row>76</xdr:row>
      <xdr:rowOff>40005</xdr:rowOff>
    </xdr:from>
    <xdr:to>
      <xdr:col>5</xdr:col>
      <xdr:colOff>945831</xdr:colOff>
      <xdr:row>90</xdr:row>
      <xdr:rowOff>0</xdr:rowOff>
    </xdr:to>
    <xdr:graphicFrame macro="">
      <xdr:nvGraphicFramePr>
        <xdr:cNvPr id="34" name="Diagram 33">
          <a:extLst>
            <a:ext uri="{FF2B5EF4-FFF2-40B4-BE49-F238E27FC236}">
              <a16:creationId xmlns:a16="http://schemas.microsoft.com/office/drawing/2014/main" id="{77003893-03AB-481E-8289-86854CB5A5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6</xdr:col>
      <xdr:colOff>147320</xdr:colOff>
      <xdr:row>76</xdr:row>
      <xdr:rowOff>40640</xdr:rowOff>
    </xdr:from>
    <xdr:to>
      <xdr:col>7</xdr:col>
      <xdr:colOff>992820</xdr:colOff>
      <xdr:row>90</xdr:row>
      <xdr:rowOff>0</xdr:rowOff>
    </xdr:to>
    <xdr:graphicFrame macro="">
      <xdr:nvGraphicFramePr>
        <xdr:cNvPr id="35" name="Diagram 34">
          <a:extLst>
            <a:ext uri="{FF2B5EF4-FFF2-40B4-BE49-F238E27FC236}">
              <a16:creationId xmlns:a16="http://schemas.microsoft.com/office/drawing/2014/main" id="{FAAA99EC-4D47-4DDA-8625-95599CF55D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8</xdr:col>
      <xdr:colOff>206375</xdr:colOff>
      <xdr:row>76</xdr:row>
      <xdr:rowOff>47625</xdr:rowOff>
    </xdr:from>
    <xdr:to>
      <xdr:col>9</xdr:col>
      <xdr:colOff>1051875</xdr:colOff>
      <xdr:row>90</xdr:row>
      <xdr:rowOff>0</xdr:rowOff>
    </xdr:to>
    <xdr:graphicFrame macro="">
      <xdr:nvGraphicFramePr>
        <xdr:cNvPr id="38" name="Diagram 37">
          <a:extLst>
            <a:ext uri="{FF2B5EF4-FFF2-40B4-BE49-F238E27FC236}">
              <a16:creationId xmlns:a16="http://schemas.microsoft.com/office/drawing/2014/main" id="{16DD8350-38EC-4175-8BE8-9D5E319B4D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18</xdr:col>
      <xdr:colOff>142875</xdr:colOff>
      <xdr:row>76</xdr:row>
      <xdr:rowOff>47625</xdr:rowOff>
    </xdr:from>
    <xdr:to>
      <xdr:col>19</xdr:col>
      <xdr:colOff>988375</xdr:colOff>
      <xdr:row>90</xdr:row>
      <xdr:rowOff>0</xdr:rowOff>
    </xdr:to>
    <xdr:graphicFrame macro="">
      <xdr:nvGraphicFramePr>
        <xdr:cNvPr id="39" name="Diagram 38">
          <a:extLst>
            <a:ext uri="{FF2B5EF4-FFF2-40B4-BE49-F238E27FC236}">
              <a16:creationId xmlns:a16="http://schemas.microsoft.com/office/drawing/2014/main" id="{EB794C8D-C762-4906-8ADB-E3688755DA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14</xdr:col>
      <xdr:colOff>1162051</xdr:colOff>
      <xdr:row>127</xdr:row>
      <xdr:rowOff>189971</xdr:rowOff>
    </xdr:from>
    <xdr:to>
      <xdr:col>19</xdr:col>
      <xdr:colOff>1009651</xdr:colOff>
      <xdr:row>154</xdr:row>
      <xdr:rowOff>93133</xdr:rowOff>
    </xdr:to>
    <xdr:graphicFrame macro="">
      <xdr:nvGraphicFramePr>
        <xdr:cNvPr id="21" name="Diagram 20">
          <a:extLst>
            <a:ext uri="{FF2B5EF4-FFF2-40B4-BE49-F238E27FC236}">
              <a16:creationId xmlns:a16="http://schemas.microsoft.com/office/drawing/2014/main" id="{8D9A3AB8-4EB2-E7B3-711D-F8A8BBC7710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xdr:col>
      <xdr:colOff>198967</xdr:colOff>
      <xdr:row>127</xdr:row>
      <xdr:rowOff>188384</xdr:rowOff>
    </xdr:from>
    <xdr:to>
      <xdr:col>14</xdr:col>
      <xdr:colOff>713317</xdr:colOff>
      <xdr:row>154</xdr:row>
      <xdr:rowOff>131234</xdr:rowOff>
    </xdr:to>
    <xdr:graphicFrame macro="">
      <xdr:nvGraphicFramePr>
        <xdr:cNvPr id="36" name="Diagram 35">
          <a:extLst>
            <a:ext uri="{FF2B5EF4-FFF2-40B4-BE49-F238E27FC236}">
              <a16:creationId xmlns:a16="http://schemas.microsoft.com/office/drawing/2014/main" id="{04ED6477-6F83-475D-98DB-376E58BA99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3</xdr:col>
      <xdr:colOff>2003</xdr:colOff>
      <xdr:row>0</xdr:row>
      <xdr:rowOff>200526</xdr:rowOff>
    </xdr:from>
    <xdr:to>
      <xdr:col>21</xdr:col>
      <xdr:colOff>2003</xdr:colOff>
      <xdr:row>19</xdr:row>
      <xdr:rowOff>8479</xdr:rowOff>
    </xdr:to>
    <xdr:pic>
      <xdr:nvPicPr>
        <xdr:cNvPr id="170" name="Picture 169">
          <a:extLst>
            <a:ext uri="{FF2B5EF4-FFF2-40B4-BE49-F238E27FC236}">
              <a16:creationId xmlns:a16="http://schemas.microsoft.com/office/drawing/2014/main" id="{EE45EEE8-81A6-454C-B7BC-833B2B2F222B}"/>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3113503" y="200526"/>
          <a:ext cx="24460200" cy="3656053"/>
        </a:xfrm>
        <a:prstGeom prst="rect">
          <a:avLst/>
        </a:prstGeom>
      </xdr:spPr>
    </xdr:pic>
    <xdr:clientData/>
  </xdr:twoCellAnchor>
  <xdr:twoCellAnchor editAs="oneCell">
    <xdr:from>
      <xdr:col>18</xdr:col>
      <xdr:colOff>152400</xdr:colOff>
      <xdr:row>78</xdr:row>
      <xdr:rowOff>110255</xdr:rowOff>
    </xdr:from>
    <xdr:to>
      <xdr:col>19</xdr:col>
      <xdr:colOff>1005123</xdr:colOff>
      <xdr:row>88</xdr:row>
      <xdr:rowOff>57150</xdr:rowOff>
    </xdr:to>
    <xdr:pic>
      <xdr:nvPicPr>
        <xdr:cNvPr id="2" name="Bilde 1">
          <a:extLst>
            <a:ext uri="{FF2B5EF4-FFF2-40B4-BE49-F238E27FC236}">
              <a16:creationId xmlns:a16="http://schemas.microsoft.com/office/drawing/2014/main" id="{AE89D4E3-BF47-42BD-1BB9-6B9607FA2B60}"/>
            </a:ext>
          </a:extLst>
        </xdr:cNvPr>
        <xdr:cNvPicPr>
          <a:picLocks noChangeAspect="1"/>
        </xdr:cNvPicPr>
      </xdr:nvPicPr>
      <xdr:blipFill>
        <a:blip xmlns:r="http://schemas.openxmlformats.org/officeDocument/2006/relationships" r:embed="rId29"/>
        <a:stretch>
          <a:fillRect/>
        </a:stretch>
      </xdr:blipFill>
      <xdr:spPr>
        <a:xfrm>
          <a:off x="21145500" y="21865355"/>
          <a:ext cx="2071923" cy="185189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126999</xdr:colOff>
      <xdr:row>2</xdr:row>
      <xdr:rowOff>111125</xdr:rowOff>
    </xdr:from>
    <xdr:to>
      <xdr:col>30</xdr:col>
      <xdr:colOff>78168</xdr:colOff>
      <xdr:row>5</xdr:row>
      <xdr:rowOff>79375</xdr:rowOff>
    </xdr:to>
    <xdr:pic>
      <xdr:nvPicPr>
        <xdr:cNvPr id="3" name="Picture 2">
          <a:extLst>
            <a:ext uri="{FF2B5EF4-FFF2-40B4-BE49-F238E27FC236}">
              <a16:creationId xmlns:a16="http://schemas.microsoft.com/office/drawing/2014/main" id="{EFD47263-8004-DC44-82D7-43E553378B18}"/>
            </a:ext>
          </a:extLst>
        </xdr:cNvPr>
        <xdr:cNvPicPr>
          <a:picLocks noChangeAspect="1"/>
        </xdr:cNvPicPr>
      </xdr:nvPicPr>
      <xdr:blipFill>
        <a:blip xmlns:r="http://schemas.openxmlformats.org/officeDocument/2006/relationships" r:embed="rId1"/>
        <a:stretch>
          <a:fillRect/>
        </a:stretch>
      </xdr:blipFill>
      <xdr:spPr>
        <a:xfrm>
          <a:off x="4254499" y="530225"/>
          <a:ext cx="12651169" cy="5778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126999</xdr:colOff>
      <xdr:row>2</xdr:row>
      <xdr:rowOff>111125</xdr:rowOff>
    </xdr:from>
    <xdr:to>
      <xdr:col>30</xdr:col>
      <xdr:colOff>78168</xdr:colOff>
      <xdr:row>5</xdr:row>
      <xdr:rowOff>79375</xdr:rowOff>
    </xdr:to>
    <xdr:pic>
      <xdr:nvPicPr>
        <xdr:cNvPr id="4" name="Picture 3">
          <a:extLst>
            <a:ext uri="{FF2B5EF4-FFF2-40B4-BE49-F238E27FC236}">
              <a16:creationId xmlns:a16="http://schemas.microsoft.com/office/drawing/2014/main" id="{AB98A7A6-6A76-584B-A742-0EAF51007774}"/>
            </a:ext>
          </a:extLst>
        </xdr:cNvPr>
        <xdr:cNvPicPr>
          <a:picLocks noChangeAspect="1"/>
        </xdr:cNvPicPr>
      </xdr:nvPicPr>
      <xdr:blipFill>
        <a:blip xmlns:r="http://schemas.openxmlformats.org/officeDocument/2006/relationships" r:embed="rId1"/>
        <a:stretch>
          <a:fillRect/>
        </a:stretch>
      </xdr:blipFill>
      <xdr:spPr>
        <a:xfrm>
          <a:off x="4254499" y="530225"/>
          <a:ext cx="12651169" cy="5778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126999</xdr:colOff>
      <xdr:row>2</xdr:row>
      <xdr:rowOff>111125</xdr:rowOff>
    </xdr:from>
    <xdr:to>
      <xdr:col>30</xdr:col>
      <xdr:colOff>78168</xdr:colOff>
      <xdr:row>5</xdr:row>
      <xdr:rowOff>79375</xdr:rowOff>
    </xdr:to>
    <xdr:pic>
      <xdr:nvPicPr>
        <xdr:cNvPr id="4" name="Picture 3">
          <a:extLst>
            <a:ext uri="{FF2B5EF4-FFF2-40B4-BE49-F238E27FC236}">
              <a16:creationId xmlns:a16="http://schemas.microsoft.com/office/drawing/2014/main" id="{22A89B2D-E15E-A84F-AE3A-E07C6EE623B9}"/>
            </a:ext>
          </a:extLst>
        </xdr:cNvPr>
        <xdr:cNvPicPr>
          <a:picLocks noChangeAspect="1"/>
        </xdr:cNvPicPr>
      </xdr:nvPicPr>
      <xdr:blipFill>
        <a:blip xmlns:r="http://schemas.openxmlformats.org/officeDocument/2006/relationships" r:embed="rId1"/>
        <a:stretch>
          <a:fillRect/>
        </a:stretch>
      </xdr:blipFill>
      <xdr:spPr>
        <a:xfrm>
          <a:off x="4254499" y="530225"/>
          <a:ext cx="12651169" cy="577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5</xdr:col>
      <xdr:colOff>126999</xdr:colOff>
      <xdr:row>2</xdr:row>
      <xdr:rowOff>111125</xdr:rowOff>
    </xdr:from>
    <xdr:to>
      <xdr:col>30</xdr:col>
      <xdr:colOff>78168</xdr:colOff>
      <xdr:row>5</xdr:row>
      <xdr:rowOff>79375</xdr:rowOff>
    </xdr:to>
    <xdr:pic>
      <xdr:nvPicPr>
        <xdr:cNvPr id="4" name="Picture 3">
          <a:extLst>
            <a:ext uri="{FF2B5EF4-FFF2-40B4-BE49-F238E27FC236}">
              <a16:creationId xmlns:a16="http://schemas.microsoft.com/office/drawing/2014/main" id="{2D4DC561-8C3E-6846-87C6-E0BCCFE11114}"/>
            </a:ext>
          </a:extLst>
        </xdr:cNvPr>
        <xdr:cNvPicPr>
          <a:picLocks noChangeAspect="1"/>
        </xdr:cNvPicPr>
      </xdr:nvPicPr>
      <xdr:blipFill>
        <a:blip xmlns:r="http://schemas.openxmlformats.org/officeDocument/2006/relationships" r:embed="rId1"/>
        <a:stretch>
          <a:fillRect/>
        </a:stretch>
      </xdr:blipFill>
      <xdr:spPr>
        <a:xfrm>
          <a:off x="4254499" y="530225"/>
          <a:ext cx="12651169" cy="5778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5</xdr:col>
      <xdr:colOff>126999</xdr:colOff>
      <xdr:row>2</xdr:row>
      <xdr:rowOff>111125</xdr:rowOff>
    </xdr:from>
    <xdr:to>
      <xdr:col>30</xdr:col>
      <xdr:colOff>78168</xdr:colOff>
      <xdr:row>5</xdr:row>
      <xdr:rowOff>79375</xdr:rowOff>
    </xdr:to>
    <xdr:pic>
      <xdr:nvPicPr>
        <xdr:cNvPr id="3" name="Picture 2">
          <a:extLst>
            <a:ext uri="{FF2B5EF4-FFF2-40B4-BE49-F238E27FC236}">
              <a16:creationId xmlns:a16="http://schemas.microsoft.com/office/drawing/2014/main" id="{4C48A2B7-D2E4-D643-8307-E76AEDF5D256}"/>
            </a:ext>
          </a:extLst>
        </xdr:cNvPr>
        <xdr:cNvPicPr>
          <a:picLocks noChangeAspect="1"/>
        </xdr:cNvPicPr>
      </xdr:nvPicPr>
      <xdr:blipFill>
        <a:blip xmlns:r="http://schemas.openxmlformats.org/officeDocument/2006/relationships" r:embed="rId1"/>
        <a:stretch>
          <a:fillRect/>
        </a:stretch>
      </xdr:blipFill>
      <xdr:spPr>
        <a:xfrm>
          <a:off x="4254499" y="530225"/>
          <a:ext cx="12651169" cy="5778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126999</xdr:colOff>
      <xdr:row>2</xdr:row>
      <xdr:rowOff>111125</xdr:rowOff>
    </xdr:from>
    <xdr:to>
      <xdr:col>30</xdr:col>
      <xdr:colOff>78168</xdr:colOff>
      <xdr:row>5</xdr:row>
      <xdr:rowOff>79375</xdr:rowOff>
    </xdr:to>
    <xdr:pic>
      <xdr:nvPicPr>
        <xdr:cNvPr id="4" name="Picture 3">
          <a:extLst>
            <a:ext uri="{FF2B5EF4-FFF2-40B4-BE49-F238E27FC236}">
              <a16:creationId xmlns:a16="http://schemas.microsoft.com/office/drawing/2014/main" id="{C9EBF685-CA86-D748-89F4-AA6AD823B092}"/>
            </a:ext>
          </a:extLst>
        </xdr:cNvPr>
        <xdr:cNvPicPr>
          <a:picLocks noChangeAspect="1"/>
        </xdr:cNvPicPr>
      </xdr:nvPicPr>
      <xdr:blipFill>
        <a:blip xmlns:r="http://schemas.openxmlformats.org/officeDocument/2006/relationships" r:embed="rId1"/>
        <a:stretch>
          <a:fillRect/>
        </a:stretch>
      </xdr:blipFill>
      <xdr:spPr>
        <a:xfrm>
          <a:off x="4254499" y="530225"/>
          <a:ext cx="12651169" cy="5778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126999</xdr:colOff>
      <xdr:row>2</xdr:row>
      <xdr:rowOff>111125</xdr:rowOff>
    </xdr:from>
    <xdr:to>
      <xdr:col>30</xdr:col>
      <xdr:colOff>78168</xdr:colOff>
      <xdr:row>5</xdr:row>
      <xdr:rowOff>79375</xdr:rowOff>
    </xdr:to>
    <xdr:pic>
      <xdr:nvPicPr>
        <xdr:cNvPr id="4" name="Picture 3">
          <a:extLst>
            <a:ext uri="{FF2B5EF4-FFF2-40B4-BE49-F238E27FC236}">
              <a16:creationId xmlns:a16="http://schemas.microsoft.com/office/drawing/2014/main" id="{496078A1-7FDE-914A-AE74-B059BD955705}"/>
            </a:ext>
          </a:extLst>
        </xdr:cNvPr>
        <xdr:cNvPicPr>
          <a:picLocks noChangeAspect="1"/>
        </xdr:cNvPicPr>
      </xdr:nvPicPr>
      <xdr:blipFill>
        <a:blip xmlns:r="http://schemas.openxmlformats.org/officeDocument/2006/relationships" r:embed="rId1"/>
        <a:stretch>
          <a:fillRect/>
        </a:stretch>
      </xdr:blipFill>
      <xdr:spPr>
        <a:xfrm>
          <a:off x="4254499" y="530225"/>
          <a:ext cx="12651169" cy="5778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333376</xdr:colOff>
      <xdr:row>2</xdr:row>
      <xdr:rowOff>51821</xdr:rowOff>
    </xdr:from>
    <xdr:to>
      <xdr:col>17</xdr:col>
      <xdr:colOff>254001</xdr:colOff>
      <xdr:row>3</xdr:row>
      <xdr:rowOff>333375</xdr:rowOff>
    </xdr:to>
    <xdr:pic>
      <xdr:nvPicPr>
        <xdr:cNvPr id="3" name="Picture 2">
          <a:extLst>
            <a:ext uri="{FF2B5EF4-FFF2-40B4-BE49-F238E27FC236}">
              <a16:creationId xmlns:a16="http://schemas.microsoft.com/office/drawing/2014/main" id="{1F61F9CF-3231-C04A-BD67-38324F33B443}"/>
            </a:ext>
          </a:extLst>
        </xdr:cNvPr>
        <xdr:cNvPicPr>
          <a:picLocks noChangeAspect="1"/>
        </xdr:cNvPicPr>
      </xdr:nvPicPr>
      <xdr:blipFill>
        <a:blip xmlns:r="http://schemas.openxmlformats.org/officeDocument/2006/relationships" r:embed="rId1"/>
        <a:stretch>
          <a:fillRect/>
        </a:stretch>
      </xdr:blipFill>
      <xdr:spPr>
        <a:xfrm>
          <a:off x="920751" y="480446"/>
          <a:ext cx="10509250" cy="48792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31749</xdr:colOff>
      <xdr:row>13</xdr:row>
      <xdr:rowOff>0</xdr:rowOff>
    </xdr:from>
    <xdr:to>
      <xdr:col>4</xdr:col>
      <xdr:colOff>780627</xdr:colOff>
      <xdr:row>16</xdr:row>
      <xdr:rowOff>187537</xdr:rowOff>
    </xdr:to>
    <xdr:pic>
      <xdr:nvPicPr>
        <xdr:cNvPr id="2" name="Picture 1" descr="A picture containing table&#10;&#10;Description automatically generated">
          <a:extLst>
            <a:ext uri="{FF2B5EF4-FFF2-40B4-BE49-F238E27FC236}">
              <a16:creationId xmlns:a16="http://schemas.microsoft.com/office/drawing/2014/main" id="{3F758F51-9701-4052-9190-254EF6E5F62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3416" y="5185833"/>
          <a:ext cx="4261486" cy="759037"/>
        </a:xfrm>
        <a:prstGeom prst="rect">
          <a:avLst/>
        </a:prstGeom>
        <a:noFill/>
      </xdr:spPr>
    </xdr:pic>
    <xdr:clientData/>
  </xdr:twoCellAnchor>
  <xdr:twoCellAnchor editAs="oneCell">
    <xdr:from>
      <xdr:col>5</xdr:col>
      <xdr:colOff>127000</xdr:colOff>
      <xdr:row>12</xdr:row>
      <xdr:rowOff>137583</xdr:rowOff>
    </xdr:from>
    <xdr:to>
      <xdr:col>8</xdr:col>
      <xdr:colOff>703157</xdr:colOff>
      <xdr:row>18</xdr:row>
      <xdr:rowOff>21378</xdr:rowOff>
    </xdr:to>
    <xdr:pic>
      <xdr:nvPicPr>
        <xdr:cNvPr id="3" name="Picture 2">
          <a:extLst>
            <a:ext uri="{FF2B5EF4-FFF2-40B4-BE49-F238E27FC236}">
              <a16:creationId xmlns:a16="http://schemas.microsoft.com/office/drawing/2014/main" id="{D893F013-E33F-4A2A-8631-96834B1A6A0F}"/>
            </a:ext>
          </a:extLst>
        </xdr:cNvPr>
        <xdr:cNvPicPr>
          <a:picLocks noChangeAspect="1"/>
        </xdr:cNvPicPr>
      </xdr:nvPicPr>
      <xdr:blipFill>
        <a:blip xmlns:r="http://schemas.openxmlformats.org/officeDocument/2006/relationships" r:embed="rId2"/>
        <a:stretch>
          <a:fillRect/>
        </a:stretch>
      </xdr:blipFill>
      <xdr:spPr>
        <a:xfrm>
          <a:off x="4984750" y="5143500"/>
          <a:ext cx="6173682" cy="1020021"/>
        </a:xfrm>
        <a:prstGeom prst="rect">
          <a:avLst/>
        </a:prstGeom>
      </xdr:spPr>
    </xdr:pic>
    <xdr:clientData/>
  </xdr:twoCellAnchor>
  <xdr:twoCellAnchor editAs="oneCell">
    <xdr:from>
      <xdr:col>0</xdr:col>
      <xdr:colOff>146261</xdr:colOff>
      <xdr:row>22</xdr:row>
      <xdr:rowOff>1904</xdr:rowOff>
    </xdr:from>
    <xdr:to>
      <xdr:col>5</xdr:col>
      <xdr:colOff>1427564</xdr:colOff>
      <xdr:row>29</xdr:row>
      <xdr:rowOff>83607</xdr:rowOff>
    </xdr:to>
    <xdr:pic>
      <xdr:nvPicPr>
        <xdr:cNvPr id="4" name="Picture 3">
          <a:extLst>
            <a:ext uri="{FF2B5EF4-FFF2-40B4-BE49-F238E27FC236}">
              <a16:creationId xmlns:a16="http://schemas.microsoft.com/office/drawing/2014/main" id="{D3D5389C-824C-4259-A729-B208C4947D55}"/>
            </a:ext>
          </a:extLst>
        </xdr:cNvPr>
        <xdr:cNvPicPr>
          <a:picLocks noChangeAspect="1"/>
        </xdr:cNvPicPr>
      </xdr:nvPicPr>
      <xdr:blipFill>
        <a:blip xmlns:r="http://schemas.openxmlformats.org/officeDocument/2006/relationships" r:embed="rId3"/>
        <a:stretch>
          <a:fillRect/>
        </a:stretch>
      </xdr:blipFill>
      <xdr:spPr>
        <a:xfrm>
          <a:off x="146261" y="6902237"/>
          <a:ext cx="6135243" cy="1413298"/>
        </a:xfrm>
        <a:prstGeom prst="rect">
          <a:avLst/>
        </a:prstGeom>
      </xdr:spPr>
    </xdr:pic>
    <xdr:clientData/>
  </xdr:twoCellAnchor>
  <xdr:twoCellAnchor editAs="oneCell">
    <xdr:from>
      <xdr:col>0</xdr:col>
      <xdr:colOff>0</xdr:colOff>
      <xdr:row>32</xdr:row>
      <xdr:rowOff>31750</xdr:rowOff>
    </xdr:from>
    <xdr:to>
      <xdr:col>6</xdr:col>
      <xdr:colOff>1083522</xdr:colOff>
      <xdr:row>45</xdr:row>
      <xdr:rowOff>48895</xdr:rowOff>
    </xdr:to>
    <xdr:pic>
      <xdr:nvPicPr>
        <xdr:cNvPr id="5" name="Picture 4">
          <a:extLst>
            <a:ext uri="{FF2B5EF4-FFF2-40B4-BE49-F238E27FC236}">
              <a16:creationId xmlns:a16="http://schemas.microsoft.com/office/drawing/2014/main" id="{CF169E4A-AD03-4D41-B8F1-BCC2E019FA2E}"/>
            </a:ext>
          </a:extLst>
        </xdr:cNvPr>
        <xdr:cNvPicPr>
          <a:picLocks noChangeAspect="1"/>
        </xdr:cNvPicPr>
      </xdr:nvPicPr>
      <xdr:blipFill>
        <a:blip xmlns:r="http://schemas.openxmlformats.org/officeDocument/2006/relationships" r:embed="rId4"/>
        <a:stretch>
          <a:fillRect/>
        </a:stretch>
      </xdr:blipFill>
      <xdr:spPr>
        <a:xfrm>
          <a:off x="0" y="8837083"/>
          <a:ext cx="7952105" cy="249364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673100</xdr:colOff>
      <xdr:row>5</xdr:row>
      <xdr:rowOff>165100</xdr:rowOff>
    </xdr:from>
    <xdr:to>
      <xdr:col>12</xdr:col>
      <xdr:colOff>190500</xdr:colOff>
      <xdr:row>51</xdr:row>
      <xdr:rowOff>101381</xdr:rowOff>
    </xdr:to>
    <xdr:pic>
      <xdr:nvPicPr>
        <xdr:cNvPr id="2" name="Picture 1">
          <a:extLst>
            <a:ext uri="{FF2B5EF4-FFF2-40B4-BE49-F238E27FC236}">
              <a16:creationId xmlns:a16="http://schemas.microsoft.com/office/drawing/2014/main" id="{2AB61224-0A1E-CB4E-A852-A37F93A36A8F}"/>
            </a:ext>
          </a:extLst>
        </xdr:cNvPr>
        <xdr:cNvPicPr>
          <a:picLocks noChangeAspect="1"/>
        </xdr:cNvPicPr>
      </xdr:nvPicPr>
      <xdr:blipFill>
        <a:blip xmlns:r="http://schemas.openxmlformats.org/officeDocument/2006/relationships" r:embed="rId1"/>
        <a:stretch>
          <a:fillRect/>
        </a:stretch>
      </xdr:blipFill>
      <xdr:spPr>
        <a:xfrm>
          <a:off x="2324100" y="1117600"/>
          <a:ext cx="7772400" cy="8699281"/>
        </a:xfrm>
        <a:prstGeom prst="rect">
          <a:avLst/>
        </a:prstGeom>
      </xdr:spPr>
    </xdr:pic>
    <xdr:clientData/>
  </xdr:twoCellAnchor>
  <xdr:twoCellAnchor editAs="oneCell">
    <xdr:from>
      <xdr:col>2</xdr:col>
      <xdr:colOff>0</xdr:colOff>
      <xdr:row>1</xdr:row>
      <xdr:rowOff>0</xdr:rowOff>
    </xdr:from>
    <xdr:to>
      <xdr:col>12</xdr:col>
      <xdr:colOff>771778</xdr:colOff>
      <xdr:row>3</xdr:row>
      <xdr:rowOff>38100</xdr:rowOff>
    </xdr:to>
    <xdr:pic>
      <xdr:nvPicPr>
        <xdr:cNvPr id="5" name="Picture 4">
          <a:extLst>
            <a:ext uri="{FF2B5EF4-FFF2-40B4-BE49-F238E27FC236}">
              <a16:creationId xmlns:a16="http://schemas.microsoft.com/office/drawing/2014/main" id="{9336C18D-56F9-A04E-8BFF-857004EF02C4}"/>
            </a:ext>
          </a:extLst>
        </xdr:cNvPr>
        <xdr:cNvPicPr>
          <a:picLocks noChangeAspect="1"/>
        </xdr:cNvPicPr>
      </xdr:nvPicPr>
      <xdr:blipFill>
        <a:blip xmlns:r="http://schemas.openxmlformats.org/officeDocument/2006/relationships" r:embed="rId2"/>
        <a:stretch>
          <a:fillRect/>
        </a:stretch>
      </xdr:blipFill>
      <xdr:spPr>
        <a:xfrm>
          <a:off x="1651000" y="190500"/>
          <a:ext cx="9026778" cy="419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126999</xdr:colOff>
      <xdr:row>2</xdr:row>
      <xdr:rowOff>111125</xdr:rowOff>
    </xdr:from>
    <xdr:to>
      <xdr:col>30</xdr:col>
      <xdr:colOff>78168</xdr:colOff>
      <xdr:row>5</xdr:row>
      <xdr:rowOff>79375</xdr:rowOff>
    </xdr:to>
    <xdr:pic>
      <xdr:nvPicPr>
        <xdr:cNvPr id="3" name="Picture 2">
          <a:extLst>
            <a:ext uri="{FF2B5EF4-FFF2-40B4-BE49-F238E27FC236}">
              <a16:creationId xmlns:a16="http://schemas.microsoft.com/office/drawing/2014/main" id="{7EAEA617-8023-C0C3-C186-12AFE5929CEB}"/>
            </a:ext>
          </a:extLst>
        </xdr:cNvPr>
        <xdr:cNvPicPr>
          <a:picLocks noChangeAspect="1"/>
        </xdr:cNvPicPr>
      </xdr:nvPicPr>
      <xdr:blipFill>
        <a:blip xmlns:r="http://schemas.openxmlformats.org/officeDocument/2006/relationships" r:embed="rId1"/>
        <a:stretch>
          <a:fillRect/>
        </a:stretch>
      </xdr:blipFill>
      <xdr:spPr>
        <a:xfrm>
          <a:off x="4254499" y="539750"/>
          <a:ext cx="12651169" cy="5873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867832</xdr:colOff>
      <xdr:row>14</xdr:row>
      <xdr:rowOff>148165</xdr:rowOff>
    </xdr:from>
    <xdr:to>
      <xdr:col>13</xdr:col>
      <xdr:colOff>9709</xdr:colOff>
      <xdr:row>17</xdr:row>
      <xdr:rowOff>169332</xdr:rowOff>
    </xdr:to>
    <xdr:pic>
      <xdr:nvPicPr>
        <xdr:cNvPr id="4" name="Picture 3">
          <a:extLst>
            <a:ext uri="{FF2B5EF4-FFF2-40B4-BE49-F238E27FC236}">
              <a16:creationId xmlns:a16="http://schemas.microsoft.com/office/drawing/2014/main" id="{E2DDD4CE-1C41-BC42-8B06-99D7963D055E}"/>
            </a:ext>
          </a:extLst>
        </xdr:cNvPr>
        <xdr:cNvPicPr>
          <a:picLocks noChangeAspect="1"/>
        </xdr:cNvPicPr>
      </xdr:nvPicPr>
      <xdr:blipFill>
        <a:blip xmlns:r="http://schemas.openxmlformats.org/officeDocument/2006/relationships" r:embed="rId1"/>
        <a:stretch>
          <a:fillRect/>
        </a:stretch>
      </xdr:blipFill>
      <xdr:spPr>
        <a:xfrm>
          <a:off x="3471332" y="2243665"/>
          <a:ext cx="15500535" cy="719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126999</xdr:colOff>
      <xdr:row>2</xdr:row>
      <xdr:rowOff>111125</xdr:rowOff>
    </xdr:from>
    <xdr:to>
      <xdr:col>30</xdr:col>
      <xdr:colOff>78168</xdr:colOff>
      <xdr:row>5</xdr:row>
      <xdr:rowOff>79375</xdr:rowOff>
    </xdr:to>
    <xdr:pic>
      <xdr:nvPicPr>
        <xdr:cNvPr id="5" name="Picture 4">
          <a:extLst>
            <a:ext uri="{FF2B5EF4-FFF2-40B4-BE49-F238E27FC236}">
              <a16:creationId xmlns:a16="http://schemas.microsoft.com/office/drawing/2014/main" id="{20552019-64C8-CD44-BBF3-194C3DC6FD53}"/>
            </a:ext>
          </a:extLst>
        </xdr:cNvPr>
        <xdr:cNvPicPr>
          <a:picLocks noChangeAspect="1"/>
        </xdr:cNvPicPr>
      </xdr:nvPicPr>
      <xdr:blipFill>
        <a:blip xmlns:r="http://schemas.openxmlformats.org/officeDocument/2006/relationships" r:embed="rId1"/>
        <a:stretch>
          <a:fillRect/>
        </a:stretch>
      </xdr:blipFill>
      <xdr:spPr>
        <a:xfrm>
          <a:off x="4254499" y="530225"/>
          <a:ext cx="12651169" cy="577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126999</xdr:colOff>
      <xdr:row>2</xdr:row>
      <xdr:rowOff>111125</xdr:rowOff>
    </xdr:from>
    <xdr:to>
      <xdr:col>30</xdr:col>
      <xdr:colOff>78168</xdr:colOff>
      <xdr:row>5</xdr:row>
      <xdr:rowOff>79375</xdr:rowOff>
    </xdr:to>
    <xdr:pic>
      <xdr:nvPicPr>
        <xdr:cNvPr id="4" name="Picture 3">
          <a:extLst>
            <a:ext uri="{FF2B5EF4-FFF2-40B4-BE49-F238E27FC236}">
              <a16:creationId xmlns:a16="http://schemas.microsoft.com/office/drawing/2014/main" id="{082B4EAF-8F0B-8C4C-96EA-41ED52F81688}"/>
            </a:ext>
          </a:extLst>
        </xdr:cNvPr>
        <xdr:cNvPicPr>
          <a:picLocks noChangeAspect="1"/>
        </xdr:cNvPicPr>
      </xdr:nvPicPr>
      <xdr:blipFill>
        <a:blip xmlns:r="http://schemas.openxmlformats.org/officeDocument/2006/relationships" r:embed="rId1"/>
        <a:stretch>
          <a:fillRect/>
        </a:stretch>
      </xdr:blipFill>
      <xdr:spPr>
        <a:xfrm>
          <a:off x="4254499" y="530225"/>
          <a:ext cx="12651169" cy="5778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126999</xdr:colOff>
      <xdr:row>2</xdr:row>
      <xdr:rowOff>111125</xdr:rowOff>
    </xdr:from>
    <xdr:to>
      <xdr:col>30</xdr:col>
      <xdr:colOff>78168</xdr:colOff>
      <xdr:row>5</xdr:row>
      <xdr:rowOff>79375</xdr:rowOff>
    </xdr:to>
    <xdr:pic>
      <xdr:nvPicPr>
        <xdr:cNvPr id="4" name="Picture 3">
          <a:extLst>
            <a:ext uri="{FF2B5EF4-FFF2-40B4-BE49-F238E27FC236}">
              <a16:creationId xmlns:a16="http://schemas.microsoft.com/office/drawing/2014/main" id="{B137CA7C-22EF-BB4F-AD4D-0E9B2BB7E6B9}"/>
            </a:ext>
          </a:extLst>
        </xdr:cNvPr>
        <xdr:cNvPicPr>
          <a:picLocks noChangeAspect="1"/>
        </xdr:cNvPicPr>
      </xdr:nvPicPr>
      <xdr:blipFill>
        <a:blip xmlns:r="http://schemas.openxmlformats.org/officeDocument/2006/relationships" r:embed="rId1"/>
        <a:stretch>
          <a:fillRect/>
        </a:stretch>
      </xdr:blipFill>
      <xdr:spPr>
        <a:xfrm>
          <a:off x="4254499" y="530225"/>
          <a:ext cx="12651169" cy="5778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126999</xdr:colOff>
      <xdr:row>2</xdr:row>
      <xdr:rowOff>111125</xdr:rowOff>
    </xdr:from>
    <xdr:to>
      <xdr:col>30</xdr:col>
      <xdr:colOff>78168</xdr:colOff>
      <xdr:row>5</xdr:row>
      <xdr:rowOff>79375</xdr:rowOff>
    </xdr:to>
    <xdr:pic>
      <xdr:nvPicPr>
        <xdr:cNvPr id="3" name="Picture 2">
          <a:extLst>
            <a:ext uri="{FF2B5EF4-FFF2-40B4-BE49-F238E27FC236}">
              <a16:creationId xmlns:a16="http://schemas.microsoft.com/office/drawing/2014/main" id="{1D249C43-C05A-5140-8F94-DEAAAF3211C0}"/>
            </a:ext>
          </a:extLst>
        </xdr:cNvPr>
        <xdr:cNvPicPr>
          <a:picLocks noChangeAspect="1"/>
        </xdr:cNvPicPr>
      </xdr:nvPicPr>
      <xdr:blipFill>
        <a:blip xmlns:r="http://schemas.openxmlformats.org/officeDocument/2006/relationships" r:embed="rId1"/>
        <a:stretch>
          <a:fillRect/>
        </a:stretch>
      </xdr:blipFill>
      <xdr:spPr>
        <a:xfrm>
          <a:off x="4254499" y="530225"/>
          <a:ext cx="12651169" cy="5778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126999</xdr:colOff>
      <xdr:row>2</xdr:row>
      <xdr:rowOff>111125</xdr:rowOff>
    </xdr:from>
    <xdr:to>
      <xdr:col>30</xdr:col>
      <xdr:colOff>78168</xdr:colOff>
      <xdr:row>5</xdr:row>
      <xdr:rowOff>79375</xdr:rowOff>
    </xdr:to>
    <xdr:pic>
      <xdr:nvPicPr>
        <xdr:cNvPr id="4" name="Picture 3">
          <a:extLst>
            <a:ext uri="{FF2B5EF4-FFF2-40B4-BE49-F238E27FC236}">
              <a16:creationId xmlns:a16="http://schemas.microsoft.com/office/drawing/2014/main" id="{D1EB8875-021D-7846-8D20-D61E29D0E597}"/>
            </a:ext>
          </a:extLst>
        </xdr:cNvPr>
        <xdr:cNvPicPr>
          <a:picLocks noChangeAspect="1"/>
        </xdr:cNvPicPr>
      </xdr:nvPicPr>
      <xdr:blipFill>
        <a:blip xmlns:r="http://schemas.openxmlformats.org/officeDocument/2006/relationships" r:embed="rId1"/>
        <a:stretch>
          <a:fillRect/>
        </a:stretch>
      </xdr:blipFill>
      <xdr:spPr>
        <a:xfrm>
          <a:off x="4254499" y="530225"/>
          <a:ext cx="12651169" cy="5778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126999</xdr:colOff>
      <xdr:row>2</xdr:row>
      <xdr:rowOff>111125</xdr:rowOff>
    </xdr:from>
    <xdr:to>
      <xdr:col>30</xdr:col>
      <xdr:colOff>78168</xdr:colOff>
      <xdr:row>5</xdr:row>
      <xdr:rowOff>79375</xdr:rowOff>
    </xdr:to>
    <xdr:pic>
      <xdr:nvPicPr>
        <xdr:cNvPr id="4" name="Picture 3">
          <a:extLst>
            <a:ext uri="{FF2B5EF4-FFF2-40B4-BE49-F238E27FC236}">
              <a16:creationId xmlns:a16="http://schemas.microsoft.com/office/drawing/2014/main" id="{2B4FF577-F287-5843-9FF4-01E7E5E932EC}"/>
            </a:ext>
          </a:extLst>
        </xdr:cNvPr>
        <xdr:cNvPicPr>
          <a:picLocks noChangeAspect="1"/>
        </xdr:cNvPicPr>
      </xdr:nvPicPr>
      <xdr:blipFill>
        <a:blip xmlns:r="http://schemas.openxmlformats.org/officeDocument/2006/relationships" r:embed="rId1"/>
        <a:stretch>
          <a:fillRect/>
        </a:stretch>
      </xdr:blipFill>
      <xdr:spPr>
        <a:xfrm>
          <a:off x="4254499" y="530225"/>
          <a:ext cx="12651169" cy="5778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126999</xdr:colOff>
      <xdr:row>2</xdr:row>
      <xdr:rowOff>111125</xdr:rowOff>
    </xdr:from>
    <xdr:to>
      <xdr:col>30</xdr:col>
      <xdr:colOff>78168</xdr:colOff>
      <xdr:row>5</xdr:row>
      <xdr:rowOff>79375</xdr:rowOff>
    </xdr:to>
    <xdr:pic>
      <xdr:nvPicPr>
        <xdr:cNvPr id="4" name="Picture 3">
          <a:extLst>
            <a:ext uri="{FF2B5EF4-FFF2-40B4-BE49-F238E27FC236}">
              <a16:creationId xmlns:a16="http://schemas.microsoft.com/office/drawing/2014/main" id="{CB3D40E0-D4C8-CA47-9609-3D2EAD52BF7A}"/>
            </a:ext>
          </a:extLst>
        </xdr:cNvPr>
        <xdr:cNvPicPr>
          <a:picLocks noChangeAspect="1"/>
        </xdr:cNvPicPr>
      </xdr:nvPicPr>
      <xdr:blipFill>
        <a:blip xmlns:r="http://schemas.openxmlformats.org/officeDocument/2006/relationships" r:embed="rId1"/>
        <a:stretch>
          <a:fillRect/>
        </a:stretch>
      </xdr:blipFill>
      <xdr:spPr>
        <a:xfrm>
          <a:off x="4254499" y="530225"/>
          <a:ext cx="12651169" cy="5778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77D7B-616F-4869-9432-3D07EF101650}">
  <sheetPr>
    <pageSetUpPr fitToPage="1"/>
  </sheetPr>
  <dimension ref="D7:AA156"/>
  <sheetViews>
    <sheetView showGridLines="0" zoomScale="50" zoomScaleNormal="50" workbookViewId="0">
      <selection activeCell="M24" sqref="M24:O24"/>
    </sheetView>
  </sheetViews>
  <sheetFormatPr baseColWidth="10" defaultColWidth="12.5" defaultRowHeight="16" x14ac:dyDescent="0.2"/>
  <cols>
    <col min="1" max="1" width="12.5" style="51"/>
    <col min="2" max="2" width="17.83203125" style="51" customWidth="1"/>
    <col min="3" max="3" width="10.5" style="51" customWidth="1"/>
    <col min="4" max="4" width="12.5" style="51" customWidth="1"/>
    <col min="5" max="5" width="19.33203125" style="51" customWidth="1"/>
    <col min="6" max="9" width="18.1640625" style="51" customWidth="1"/>
    <col min="10" max="10" width="20.5" style="51" customWidth="1"/>
    <col min="11" max="11" width="20" style="51" customWidth="1"/>
    <col min="12" max="20" width="18.1640625" style="51" customWidth="1"/>
    <col min="21" max="21" width="12.5" style="51" customWidth="1"/>
    <col min="22" max="22" width="9.33203125" style="51" customWidth="1"/>
    <col min="23" max="16384" width="12.5" style="51"/>
  </cols>
  <sheetData>
    <row r="7" spans="4:24" x14ac:dyDescent="0.2">
      <c r="D7" s="126"/>
      <c r="E7" s="126"/>
      <c r="F7" s="126"/>
      <c r="G7" s="126"/>
      <c r="H7" s="126"/>
      <c r="I7" s="126"/>
      <c r="J7" s="126"/>
      <c r="K7" s="126"/>
      <c r="L7" s="126"/>
      <c r="M7" s="126"/>
      <c r="N7" s="126"/>
      <c r="O7" s="126"/>
      <c r="P7" s="126"/>
      <c r="Q7" s="126"/>
      <c r="R7" s="126"/>
      <c r="S7" s="126"/>
      <c r="T7" s="126"/>
      <c r="U7" s="126"/>
      <c r="V7" s="126"/>
      <c r="W7" s="126"/>
      <c r="X7" s="126"/>
    </row>
    <row r="8" spans="4:24" x14ac:dyDescent="0.2">
      <c r="D8" s="126"/>
      <c r="E8" s="126"/>
      <c r="F8" s="126"/>
      <c r="G8" s="126"/>
      <c r="H8" s="126"/>
      <c r="I8" s="126"/>
      <c r="J8" s="126"/>
      <c r="K8" s="126"/>
      <c r="L8" s="126"/>
      <c r="M8" s="126"/>
      <c r="N8" s="126"/>
      <c r="O8" s="126"/>
      <c r="P8" s="126"/>
      <c r="Q8" s="126"/>
      <c r="R8" s="126"/>
      <c r="S8" s="126"/>
      <c r="T8" s="126"/>
      <c r="U8" s="126"/>
      <c r="V8" s="126"/>
      <c r="W8" s="126"/>
      <c r="X8" s="126"/>
    </row>
    <row r="9" spans="4:24" x14ac:dyDescent="0.2">
      <c r="D9" s="126"/>
      <c r="E9" s="126"/>
      <c r="F9" s="126"/>
      <c r="G9" s="126"/>
      <c r="H9" s="126"/>
      <c r="I9" s="126"/>
      <c r="J9" s="126"/>
      <c r="K9" s="126"/>
      <c r="L9" s="126"/>
      <c r="M9" s="126"/>
      <c r="N9" s="126"/>
      <c r="O9" s="126"/>
      <c r="P9" s="126"/>
      <c r="Q9" s="126"/>
      <c r="R9" s="126"/>
      <c r="S9" s="126"/>
      <c r="T9" s="126"/>
      <c r="U9" s="126"/>
      <c r="V9" s="126"/>
      <c r="W9" s="126"/>
      <c r="X9" s="126"/>
    </row>
    <row r="10" spans="4:24" x14ac:dyDescent="0.2">
      <c r="D10" s="126"/>
      <c r="E10" s="126"/>
      <c r="F10" s="126"/>
      <c r="G10" s="126"/>
      <c r="H10" s="126"/>
      <c r="I10" s="126"/>
      <c r="J10" s="126"/>
      <c r="K10" s="126"/>
      <c r="L10" s="126"/>
      <c r="M10" s="126"/>
      <c r="N10" s="126"/>
      <c r="O10" s="126"/>
      <c r="P10" s="126"/>
      <c r="Q10" s="126"/>
      <c r="R10" s="126"/>
      <c r="S10" s="126"/>
      <c r="T10" s="126"/>
      <c r="U10" s="126"/>
      <c r="V10" s="126"/>
      <c r="W10" s="126"/>
      <c r="X10" s="126"/>
    </row>
    <row r="11" spans="4:24" x14ac:dyDescent="0.2">
      <c r="D11" s="126"/>
      <c r="E11" s="126"/>
      <c r="F11" s="126"/>
      <c r="G11" s="126"/>
      <c r="H11" s="126"/>
      <c r="I11" s="126"/>
      <c r="J11" s="126"/>
      <c r="K11" s="126"/>
      <c r="L11" s="126"/>
      <c r="M11" s="126"/>
      <c r="N11" s="126"/>
      <c r="O11" s="126"/>
      <c r="P11" s="126"/>
      <c r="Q11" s="126"/>
      <c r="R11" s="126"/>
      <c r="S11" s="126"/>
      <c r="T11" s="126"/>
      <c r="U11" s="126"/>
      <c r="V11" s="126"/>
      <c r="W11" s="126"/>
      <c r="X11" s="126"/>
    </row>
    <row r="12" spans="4:24" x14ac:dyDescent="0.2">
      <c r="D12" s="126"/>
      <c r="E12" s="126"/>
      <c r="F12" s="126"/>
      <c r="G12" s="126"/>
      <c r="H12" s="126"/>
      <c r="I12" s="126"/>
      <c r="J12" s="126"/>
      <c r="K12" s="126"/>
      <c r="L12" s="126"/>
      <c r="M12" s="126"/>
      <c r="N12" s="126"/>
      <c r="O12" s="126"/>
      <c r="P12" s="126"/>
      <c r="Q12" s="126"/>
      <c r="R12" s="126"/>
      <c r="S12" s="126"/>
      <c r="T12" s="126"/>
      <c r="U12" s="126"/>
      <c r="V12" s="126"/>
      <c r="W12" s="126"/>
      <c r="X12" s="126"/>
    </row>
    <row r="13" spans="4:24" x14ac:dyDescent="0.2">
      <c r="D13" s="126"/>
      <c r="E13" s="126"/>
      <c r="F13" s="126"/>
      <c r="G13" s="126"/>
      <c r="H13" s="126"/>
      <c r="I13" s="126"/>
      <c r="J13" s="126"/>
      <c r="K13" s="126"/>
      <c r="L13" s="126"/>
      <c r="M13" s="126"/>
      <c r="N13" s="126"/>
      <c r="O13" s="126"/>
      <c r="P13" s="126"/>
      <c r="Q13" s="126"/>
      <c r="R13" s="126"/>
      <c r="S13" s="126"/>
      <c r="T13" s="126"/>
      <c r="U13" s="126"/>
      <c r="V13" s="126"/>
      <c r="W13" s="126"/>
      <c r="X13" s="126"/>
    </row>
    <row r="14" spans="4:24" x14ac:dyDescent="0.2">
      <c r="D14" s="126"/>
      <c r="E14" s="126"/>
      <c r="F14" s="126"/>
      <c r="G14" s="126"/>
      <c r="H14" s="126"/>
      <c r="I14" s="126"/>
      <c r="J14" s="126"/>
      <c r="K14" s="126"/>
      <c r="L14" s="126"/>
      <c r="M14" s="126"/>
      <c r="N14" s="126"/>
      <c r="O14" s="126"/>
      <c r="P14" s="126"/>
      <c r="Q14" s="126"/>
      <c r="R14" s="126"/>
      <c r="S14" s="126"/>
      <c r="T14" s="126"/>
      <c r="U14" s="126"/>
      <c r="V14" s="126"/>
      <c r="W14" s="126"/>
      <c r="X14" s="126"/>
    </row>
    <row r="15" spans="4:24" x14ac:dyDescent="0.2">
      <c r="D15" s="126"/>
      <c r="E15" s="126"/>
      <c r="F15" s="126"/>
      <c r="G15" s="126"/>
      <c r="H15" s="126"/>
      <c r="I15" s="126"/>
      <c r="J15" s="126"/>
      <c r="K15" s="126"/>
      <c r="L15" s="126"/>
      <c r="M15" s="126"/>
      <c r="N15" s="126"/>
      <c r="O15" s="126"/>
      <c r="P15" s="126"/>
      <c r="Q15" s="126"/>
      <c r="R15" s="126"/>
      <c r="S15" s="126"/>
      <c r="T15" s="126"/>
      <c r="U15" s="126"/>
      <c r="V15" s="126"/>
      <c r="W15" s="126"/>
      <c r="X15" s="126"/>
    </row>
    <row r="16" spans="4:24" x14ac:dyDescent="0.2">
      <c r="D16" s="126"/>
      <c r="E16" s="126"/>
      <c r="F16" s="126"/>
      <c r="G16" s="126"/>
      <c r="H16" s="126"/>
      <c r="I16" s="126"/>
      <c r="J16" s="126"/>
      <c r="K16" s="126"/>
      <c r="L16" s="126"/>
      <c r="M16" s="126"/>
      <c r="N16" s="126"/>
      <c r="O16" s="126"/>
      <c r="P16" s="126"/>
      <c r="Q16" s="126"/>
      <c r="R16" s="126"/>
      <c r="S16" s="126"/>
      <c r="T16" s="126"/>
      <c r="U16" s="126"/>
      <c r="V16" s="126"/>
      <c r="W16" s="126"/>
      <c r="X16" s="126"/>
    </row>
    <row r="17" spans="4:27" x14ac:dyDescent="0.2">
      <c r="D17" s="126"/>
      <c r="E17" s="126"/>
      <c r="F17" s="126"/>
      <c r="G17" s="126"/>
      <c r="H17" s="126"/>
      <c r="I17" s="126"/>
      <c r="J17" s="126"/>
      <c r="K17" s="126"/>
      <c r="L17" s="126"/>
      <c r="M17" s="126"/>
      <c r="N17" s="126"/>
      <c r="O17" s="126"/>
      <c r="P17" s="126"/>
      <c r="Q17" s="126"/>
      <c r="R17" s="126"/>
      <c r="S17" s="126"/>
      <c r="T17" s="126"/>
      <c r="U17" s="126"/>
      <c r="V17" s="126"/>
      <c r="W17" s="126"/>
      <c r="X17" s="126"/>
    </row>
    <row r="18" spans="4:27" x14ac:dyDescent="0.2">
      <c r="D18" s="126"/>
      <c r="E18" s="126"/>
      <c r="F18" s="126"/>
      <c r="G18" s="126"/>
      <c r="H18" s="126"/>
      <c r="I18" s="126"/>
      <c r="J18" s="126"/>
      <c r="K18" s="126"/>
      <c r="L18" s="126"/>
      <c r="M18" s="126"/>
      <c r="N18" s="126"/>
      <c r="O18" s="126"/>
      <c r="P18" s="126"/>
      <c r="Q18" s="126"/>
      <c r="R18" s="126"/>
      <c r="S18" s="126"/>
      <c r="T18" s="126"/>
      <c r="U18" s="126"/>
      <c r="V18" s="126"/>
      <c r="W18" s="126"/>
      <c r="X18" s="126"/>
    </row>
    <row r="19" spans="4:27" s="55" customFormat="1" ht="15" customHeight="1" thickBot="1" x14ac:dyDescent="0.25">
      <c r="D19" s="53"/>
      <c r="E19" s="54"/>
      <c r="F19" s="53"/>
      <c r="G19" s="53"/>
      <c r="H19" s="53"/>
      <c r="I19" s="53"/>
      <c r="J19" s="53"/>
      <c r="K19" s="53"/>
      <c r="L19" s="53"/>
      <c r="M19" s="53"/>
      <c r="N19" s="53"/>
      <c r="O19" s="53"/>
      <c r="P19" s="53"/>
      <c r="Q19" s="53"/>
      <c r="R19" s="53"/>
      <c r="S19" s="53"/>
      <c r="T19" s="53"/>
      <c r="U19" s="53"/>
    </row>
    <row r="20" spans="4:27" s="57" customFormat="1" ht="25.25" customHeight="1" x14ac:dyDescent="0.3">
      <c r="D20" s="56"/>
      <c r="E20" s="370" t="s">
        <v>10</v>
      </c>
      <c r="F20" s="371"/>
      <c r="G20" s="371"/>
      <c r="H20" s="371"/>
      <c r="I20" s="372"/>
      <c r="J20" s="373" t="s">
        <v>11</v>
      </c>
      <c r="K20" s="349"/>
      <c r="L20" s="349"/>
      <c r="M20" s="349"/>
      <c r="N20" s="349"/>
      <c r="O20" s="374"/>
      <c r="P20" s="349" t="s">
        <v>134</v>
      </c>
      <c r="Q20" s="349"/>
      <c r="R20" s="349"/>
      <c r="S20" s="349"/>
      <c r="T20" s="350"/>
      <c r="U20" s="56"/>
    </row>
    <row r="21" spans="4:27" s="55" customFormat="1" ht="40.25" customHeight="1" thickBot="1" x14ac:dyDescent="0.25">
      <c r="D21" s="53"/>
      <c r="E21" s="351"/>
      <c r="F21" s="352"/>
      <c r="G21" s="352"/>
      <c r="H21" s="352"/>
      <c r="I21" s="353"/>
      <c r="J21" s="354"/>
      <c r="K21" s="355"/>
      <c r="L21" s="355"/>
      <c r="M21" s="355"/>
      <c r="N21" s="355"/>
      <c r="O21" s="356"/>
      <c r="P21" s="357"/>
      <c r="Q21" s="352"/>
      <c r="R21" s="352"/>
      <c r="S21" s="352"/>
      <c r="T21" s="358"/>
      <c r="U21" s="53"/>
    </row>
    <row r="22" spans="4:27" s="55" customFormat="1" ht="9" customHeight="1" thickBot="1" x14ac:dyDescent="0.25">
      <c r="D22" s="53"/>
      <c r="E22" s="54"/>
      <c r="F22" s="54"/>
      <c r="G22" s="54"/>
      <c r="H22" s="54"/>
      <c r="I22" s="54"/>
      <c r="J22" s="53"/>
      <c r="K22" s="53"/>
      <c r="L22" s="53"/>
      <c r="M22" s="53"/>
      <c r="N22" s="53"/>
      <c r="O22" s="53"/>
      <c r="P22" s="53"/>
      <c r="Q22" s="53"/>
      <c r="R22" s="53"/>
      <c r="S22" s="53"/>
      <c r="T22" s="53"/>
      <c r="U22" s="53"/>
    </row>
    <row r="23" spans="4:27" s="59" customFormat="1" ht="42.75" customHeight="1" x14ac:dyDescent="0.2">
      <c r="D23" s="58"/>
      <c r="E23" s="368" t="s">
        <v>135</v>
      </c>
      <c r="F23" s="369"/>
      <c r="G23" s="369"/>
      <c r="H23" s="361" t="s">
        <v>12</v>
      </c>
      <c r="I23" s="362"/>
      <c r="J23" s="365" t="s">
        <v>14</v>
      </c>
      <c r="K23" s="366"/>
      <c r="L23" s="367"/>
      <c r="M23" s="377" t="s">
        <v>13</v>
      </c>
      <c r="N23" s="369"/>
      <c r="O23" s="369"/>
      <c r="P23" s="361" t="s">
        <v>136</v>
      </c>
      <c r="Q23" s="379"/>
      <c r="R23" s="379"/>
      <c r="S23" s="379"/>
      <c r="T23" s="380"/>
      <c r="U23" s="58"/>
      <c r="V23" s="300"/>
      <c r="W23" s="300"/>
      <c r="X23" s="300"/>
      <c r="Y23" s="300"/>
      <c r="Z23" s="300"/>
      <c r="AA23" s="300"/>
    </row>
    <row r="24" spans="4:27" s="59" customFormat="1" ht="41.25" customHeight="1" thickBot="1" x14ac:dyDescent="0.25">
      <c r="D24" s="58"/>
      <c r="E24" s="359"/>
      <c r="F24" s="360"/>
      <c r="G24" s="360"/>
      <c r="H24" s="363" t="str">
        <f>IF(COUNTBLANK(G41:G55)=15,"",AVERAGE(G41:G55))</f>
        <v/>
      </c>
      <c r="I24" s="364"/>
      <c r="J24" s="375"/>
      <c r="K24" s="376"/>
      <c r="L24" s="376"/>
      <c r="M24" s="375"/>
      <c r="N24" s="376"/>
      <c r="O24" s="378"/>
      <c r="P24" s="306"/>
      <c r="Q24" s="307"/>
      <c r="R24" s="307"/>
      <c r="S24" s="307"/>
      <c r="T24" s="308"/>
      <c r="U24" s="58"/>
      <c r="V24" s="300"/>
      <c r="W24" s="300"/>
      <c r="X24" s="300"/>
      <c r="Y24" s="300"/>
      <c r="Z24" s="300"/>
      <c r="AA24" s="300"/>
    </row>
    <row r="25" spans="4:27" s="55" customFormat="1" ht="10.5" customHeight="1" thickBot="1" x14ac:dyDescent="0.25">
      <c r="D25" s="64"/>
      <c r="E25" s="65"/>
      <c r="F25" s="64"/>
      <c r="G25" s="64"/>
      <c r="H25" s="64"/>
      <c r="I25" s="64"/>
      <c r="J25" s="64"/>
      <c r="K25" s="64"/>
      <c r="L25" s="64"/>
      <c r="M25" s="64"/>
      <c r="N25" s="64"/>
      <c r="O25" s="64"/>
      <c r="P25" s="64"/>
      <c r="Q25" s="64"/>
      <c r="R25" s="64"/>
      <c r="S25" s="64"/>
      <c r="T25" s="64"/>
      <c r="U25" s="64"/>
      <c r="V25" s="301"/>
      <c r="W25" s="301"/>
      <c r="X25" s="301"/>
      <c r="Y25" s="301"/>
      <c r="Z25" s="301"/>
      <c r="AA25" s="301"/>
    </row>
    <row r="26" spans="4:27" s="60" customFormat="1" ht="40.25" customHeight="1" x14ac:dyDescent="0.2">
      <c r="D26" s="66"/>
      <c r="E26" s="309" t="s">
        <v>15</v>
      </c>
      <c r="F26" s="310"/>
      <c r="G26" s="310"/>
      <c r="H26" s="310"/>
      <c r="I26" s="310"/>
      <c r="J26" s="310"/>
      <c r="K26" s="310"/>
      <c r="L26" s="310"/>
      <c r="M26" s="310"/>
      <c r="N26" s="310"/>
      <c r="O26" s="310"/>
      <c r="P26" s="310"/>
      <c r="Q26" s="310"/>
      <c r="R26" s="310"/>
      <c r="S26" s="310"/>
      <c r="T26" s="311"/>
      <c r="U26" s="66"/>
      <c r="V26" s="301"/>
      <c r="W26" s="301"/>
      <c r="X26" s="301"/>
      <c r="Y26" s="301"/>
      <c r="Z26" s="301"/>
      <c r="AA26" s="301"/>
    </row>
    <row r="27" spans="4:27" s="61" customFormat="1" ht="47.25" customHeight="1" thickBot="1" x14ac:dyDescent="0.25">
      <c r="D27" s="67"/>
      <c r="E27" s="312" t="str">
        <f>IF('Basis of calculations'!F39=0,"",IF(('Basis of calculations'!M39/'Basis of calculations'!F39&gt;=0.25),'Welfare model'!$D$10,IF(OR(('Basis of calculations'!M39/'Basis of calculations'!F39&gt;=0.1),(('Basis of calculations'!M39+'Basis of calculations'!L39)/'Basis of calculations'!F39&gt;=0.4)),'Welfare model'!$D$9,IF(OR(('Basis of calculations'!M39&gt;0),('Basis of calculations'!M39+'Basis of calculations'!L39)/'Basis of calculations'!F39&gt;0,(('Basis of calculations'!J39/'Basis of calculations'!F39&lt;0.6))),'Welfare model'!$D$8,'Welfare model'!$D$7))))</f>
        <v/>
      </c>
      <c r="F27" s="313"/>
      <c r="G27" s="313"/>
      <c r="H27" s="313"/>
      <c r="I27" s="313"/>
      <c r="J27" s="313"/>
      <c r="K27" s="313"/>
      <c r="L27" s="313"/>
      <c r="M27" s="313"/>
      <c r="N27" s="313"/>
      <c r="O27" s="313"/>
      <c r="P27" s="313"/>
      <c r="Q27" s="313"/>
      <c r="R27" s="313"/>
      <c r="S27" s="313"/>
      <c r="T27" s="314"/>
      <c r="U27" s="67"/>
      <c r="V27" s="301"/>
      <c r="W27" s="301"/>
      <c r="X27" s="301"/>
      <c r="Y27" s="301"/>
      <c r="Z27" s="301"/>
      <c r="AA27" s="301"/>
    </row>
    <row r="28" spans="4:27" s="61" customFormat="1" ht="23.25" customHeight="1" thickBot="1" x14ac:dyDescent="0.25">
      <c r="D28" s="67"/>
      <c r="E28" s="67"/>
      <c r="F28" s="67"/>
      <c r="G28" s="67"/>
      <c r="H28" s="67"/>
      <c r="I28" s="67"/>
      <c r="J28" s="67"/>
      <c r="K28" s="67"/>
      <c r="L28" s="67"/>
      <c r="M28" s="67"/>
      <c r="N28" s="67"/>
      <c r="O28" s="67"/>
      <c r="P28" s="67"/>
      <c r="Q28" s="67"/>
      <c r="R28" s="67"/>
      <c r="S28" s="67"/>
      <c r="T28" s="67"/>
      <c r="U28" s="67"/>
    </row>
    <row r="29" spans="4:27" s="62" customFormat="1" ht="30" customHeight="1" x14ac:dyDescent="0.2">
      <c r="D29" s="68"/>
      <c r="E29" s="321" t="s">
        <v>16</v>
      </c>
      <c r="F29" s="322"/>
      <c r="G29" s="322"/>
      <c r="H29" s="322"/>
      <c r="I29" s="322"/>
      <c r="J29" s="322"/>
      <c r="K29" s="322"/>
      <c r="L29" s="322"/>
      <c r="M29" s="322"/>
      <c r="N29" s="322"/>
      <c r="O29" s="322"/>
      <c r="P29" s="322"/>
      <c r="Q29" s="322"/>
      <c r="R29" s="322"/>
      <c r="S29" s="322"/>
      <c r="T29" s="323"/>
      <c r="U29" s="68"/>
    </row>
    <row r="30" spans="4:27" s="60" customFormat="1" ht="54" customHeight="1" x14ac:dyDescent="0.2">
      <c r="D30" s="66"/>
      <c r="E30" s="315" t="s">
        <v>17</v>
      </c>
      <c r="F30" s="316"/>
      <c r="G30" s="316"/>
      <c r="H30" s="316"/>
      <c r="I30" s="316"/>
      <c r="J30" s="316"/>
      <c r="K30" s="316"/>
      <c r="L30" s="316"/>
      <c r="M30" s="316"/>
      <c r="N30" s="316"/>
      <c r="O30" s="316"/>
      <c r="P30" s="316"/>
      <c r="Q30" s="316"/>
      <c r="R30" s="316"/>
      <c r="S30" s="316"/>
      <c r="T30" s="317"/>
      <c r="U30" s="66"/>
    </row>
    <row r="31" spans="4:27" s="60" customFormat="1" ht="25.25" customHeight="1" x14ac:dyDescent="0.2">
      <c r="D31" s="66"/>
      <c r="E31" s="324" t="str">
        <f>+IF(E27="","",IF((Report!E27='Welfare model'!D7),'Welfare model'!F7,IF(Report!E27='Welfare model'!D8,'Welfare model'!F8,IF(Report!E27='Welfare model'!D9,'Welfare model'!F9,'Welfare model'!F10))))</f>
        <v/>
      </c>
      <c r="F31" s="325"/>
      <c r="G31" s="325"/>
      <c r="H31" s="325"/>
      <c r="I31" s="325"/>
      <c r="J31" s="325"/>
      <c r="K31" s="325"/>
      <c r="L31" s="325"/>
      <c r="M31" s="325"/>
      <c r="N31" s="325"/>
      <c r="O31" s="325"/>
      <c r="P31" s="325"/>
      <c r="Q31" s="325"/>
      <c r="R31" s="325"/>
      <c r="S31" s="325"/>
      <c r="T31" s="326"/>
      <c r="U31" s="66"/>
    </row>
    <row r="32" spans="4:27" s="60" customFormat="1" ht="30" customHeight="1" x14ac:dyDescent="0.2">
      <c r="D32" s="66"/>
      <c r="E32" s="324"/>
      <c r="F32" s="325"/>
      <c r="G32" s="325"/>
      <c r="H32" s="325"/>
      <c r="I32" s="325"/>
      <c r="J32" s="325"/>
      <c r="K32" s="325"/>
      <c r="L32" s="325"/>
      <c r="M32" s="325"/>
      <c r="N32" s="325"/>
      <c r="O32" s="325"/>
      <c r="P32" s="325"/>
      <c r="Q32" s="325"/>
      <c r="R32" s="325"/>
      <c r="S32" s="325"/>
      <c r="T32" s="326"/>
      <c r="U32" s="66"/>
    </row>
    <row r="33" spans="4:25" s="60" customFormat="1" ht="20.25" customHeight="1" x14ac:dyDescent="0.2">
      <c r="D33" s="66"/>
      <c r="E33" s="324"/>
      <c r="F33" s="325"/>
      <c r="G33" s="325"/>
      <c r="H33" s="325"/>
      <c r="I33" s="325"/>
      <c r="J33" s="325"/>
      <c r="K33" s="325"/>
      <c r="L33" s="325"/>
      <c r="M33" s="325"/>
      <c r="N33" s="325"/>
      <c r="O33" s="325"/>
      <c r="P33" s="325"/>
      <c r="Q33" s="325"/>
      <c r="R33" s="325"/>
      <c r="S33" s="325"/>
      <c r="T33" s="326"/>
      <c r="U33" s="66"/>
    </row>
    <row r="34" spans="4:25" s="60" customFormat="1" ht="25.25" customHeight="1" x14ac:dyDescent="0.2">
      <c r="D34" s="66"/>
      <c r="E34" s="315" t="s">
        <v>63</v>
      </c>
      <c r="F34" s="316"/>
      <c r="G34" s="316"/>
      <c r="H34" s="316"/>
      <c r="I34" s="316"/>
      <c r="J34" s="316"/>
      <c r="K34" s="316"/>
      <c r="L34" s="316"/>
      <c r="M34" s="316"/>
      <c r="N34" s="316"/>
      <c r="O34" s="316"/>
      <c r="P34" s="316"/>
      <c r="Q34" s="316"/>
      <c r="R34" s="316"/>
      <c r="S34" s="316"/>
      <c r="T34" s="317"/>
      <c r="U34" s="66"/>
    </row>
    <row r="35" spans="4:25" s="60" customFormat="1" ht="25.25" customHeight="1" x14ac:dyDescent="0.2">
      <c r="D35" s="66"/>
      <c r="E35" s="315"/>
      <c r="F35" s="316"/>
      <c r="G35" s="316"/>
      <c r="H35" s="316"/>
      <c r="I35" s="316"/>
      <c r="J35" s="316"/>
      <c r="K35" s="316"/>
      <c r="L35" s="316"/>
      <c r="M35" s="316"/>
      <c r="N35" s="316"/>
      <c r="O35" s="316"/>
      <c r="P35" s="316"/>
      <c r="Q35" s="316"/>
      <c r="R35" s="316"/>
      <c r="S35" s="316"/>
      <c r="T35" s="317"/>
      <c r="U35" s="66"/>
    </row>
    <row r="36" spans="4:25" s="60" customFormat="1" ht="41.25" customHeight="1" thickBot="1" x14ac:dyDescent="0.25">
      <c r="D36" s="66"/>
      <c r="E36" s="318"/>
      <c r="F36" s="319"/>
      <c r="G36" s="319"/>
      <c r="H36" s="319"/>
      <c r="I36" s="319"/>
      <c r="J36" s="319"/>
      <c r="K36" s="319"/>
      <c r="L36" s="319"/>
      <c r="M36" s="319"/>
      <c r="N36" s="319"/>
      <c r="O36" s="319"/>
      <c r="P36" s="319"/>
      <c r="Q36" s="319"/>
      <c r="R36" s="319"/>
      <c r="S36" s="319"/>
      <c r="T36" s="320"/>
      <c r="U36" s="66"/>
    </row>
    <row r="37" spans="4:25" s="55" customFormat="1" ht="20" customHeight="1" thickBot="1" x14ac:dyDescent="0.25">
      <c r="D37" s="64"/>
      <c r="E37" s="65"/>
      <c r="F37" s="64"/>
      <c r="G37" s="64"/>
      <c r="H37" s="64"/>
      <c r="I37" s="64"/>
      <c r="J37" s="64"/>
      <c r="K37" s="64"/>
      <c r="L37" s="64"/>
      <c r="M37" s="64"/>
      <c r="N37" s="64"/>
      <c r="O37" s="64"/>
      <c r="P37" s="64"/>
      <c r="Q37" s="64"/>
      <c r="R37" s="64"/>
      <c r="S37" s="64"/>
      <c r="T37" s="64"/>
      <c r="U37" s="64"/>
    </row>
    <row r="38" spans="4:25" s="55" customFormat="1" ht="35" customHeight="1" x14ac:dyDescent="0.2">
      <c r="D38" s="64"/>
      <c r="E38" s="383" t="s">
        <v>82</v>
      </c>
      <c r="F38" s="381"/>
      <c r="G38" s="381"/>
      <c r="H38" s="381"/>
      <c r="I38" s="381"/>
      <c r="J38" s="382"/>
      <c r="K38" s="381" t="s">
        <v>18</v>
      </c>
      <c r="L38" s="381"/>
      <c r="M38" s="381"/>
      <c r="N38" s="381"/>
      <c r="O38" s="381"/>
      <c r="P38" s="381"/>
      <c r="Q38" s="381"/>
      <c r="R38" s="381"/>
      <c r="S38" s="381"/>
      <c r="T38" s="382"/>
      <c r="U38" s="64"/>
    </row>
    <row r="39" spans="4:25" s="55" customFormat="1" ht="23" customHeight="1" x14ac:dyDescent="0.2">
      <c r="D39" s="64"/>
      <c r="E39" s="327" t="s">
        <v>19</v>
      </c>
      <c r="F39" s="328" t="s">
        <v>20</v>
      </c>
      <c r="G39" s="329" t="s">
        <v>21</v>
      </c>
      <c r="H39" s="343" t="s">
        <v>15</v>
      </c>
      <c r="I39" s="344"/>
      <c r="J39" s="345"/>
      <c r="K39" s="69"/>
      <c r="L39" s="69"/>
      <c r="M39" s="69"/>
      <c r="N39" s="69"/>
      <c r="O39" s="69"/>
      <c r="P39" s="69"/>
      <c r="Q39" s="69"/>
      <c r="R39" s="69"/>
      <c r="S39" s="69"/>
      <c r="T39" s="70"/>
      <c r="U39" s="64"/>
    </row>
    <row r="40" spans="4:25" s="59" customFormat="1" ht="26" x14ac:dyDescent="0.2">
      <c r="D40" s="71"/>
      <c r="E40" s="327"/>
      <c r="F40" s="328"/>
      <c r="G40" s="330"/>
      <c r="H40" s="346"/>
      <c r="I40" s="347"/>
      <c r="J40" s="348"/>
      <c r="K40" s="72"/>
      <c r="L40" s="72"/>
      <c r="M40" s="72"/>
      <c r="N40" s="72"/>
      <c r="O40" s="72"/>
      <c r="P40" s="72"/>
      <c r="Q40" s="72"/>
      <c r="R40" s="72"/>
      <c r="S40" s="72"/>
      <c r="T40" s="73"/>
      <c r="U40" s="71"/>
      <c r="W40" s="305"/>
      <c r="X40" s="305"/>
      <c r="Y40" s="305"/>
    </row>
    <row r="41" spans="4:25" s="55" customFormat="1" ht="25.25" customHeight="1" x14ac:dyDescent="0.2">
      <c r="D41" s="64"/>
      <c r="E41" s="74">
        <v>1</v>
      </c>
      <c r="F41" s="75">
        <f>+'Basis of calculations'!F24</f>
        <v>0</v>
      </c>
      <c r="G41" s="76" t="str">
        <f>IF(COUNTBLANK('Cage 1'!$D$13:$AG$13)=30,"",AVERAGE('Cage 1'!$D$13:$AG$13))</f>
        <v/>
      </c>
      <c r="H41" s="331" t="str">
        <f>+'Basis of calculations'!H24</f>
        <v/>
      </c>
      <c r="I41" s="332"/>
      <c r="J41" s="333"/>
      <c r="K41" s="72"/>
      <c r="L41" s="72"/>
      <c r="M41" s="72"/>
      <c r="N41" s="72"/>
      <c r="O41" s="72"/>
      <c r="P41" s="72"/>
      <c r="Q41" s="72"/>
      <c r="R41" s="72"/>
      <c r="S41" s="72"/>
      <c r="T41" s="73"/>
      <c r="U41" s="64"/>
    </row>
    <row r="42" spans="4:25" s="55" customFormat="1" ht="25.25" customHeight="1" x14ac:dyDescent="0.2">
      <c r="D42" s="64"/>
      <c r="E42" s="77">
        <v>2</v>
      </c>
      <c r="F42" s="75">
        <f>+'Basis of calculations'!F25</f>
        <v>0</v>
      </c>
      <c r="G42" s="76" t="str">
        <f>IF(COUNTBLANK('Cage 2'!$D$13:$AG$13)=30,"",AVERAGE('Cage 2'!$D$13:$AG$13))</f>
        <v/>
      </c>
      <c r="H42" s="331" t="str">
        <f>+'Basis of calculations'!H25</f>
        <v/>
      </c>
      <c r="I42" s="332"/>
      <c r="J42" s="333"/>
      <c r="K42" s="72"/>
      <c r="L42" s="72"/>
      <c r="M42" s="72"/>
      <c r="N42" s="72"/>
      <c r="O42" s="72"/>
      <c r="P42" s="72"/>
      <c r="Q42" s="72"/>
      <c r="R42" s="72"/>
      <c r="S42" s="72"/>
      <c r="T42" s="73"/>
      <c r="U42" s="64"/>
    </row>
    <row r="43" spans="4:25" s="55" customFormat="1" ht="25.25" customHeight="1" x14ac:dyDescent="0.2">
      <c r="D43" s="64"/>
      <c r="E43" s="77">
        <v>3</v>
      </c>
      <c r="F43" s="75">
        <f>+'Basis of calculations'!F26</f>
        <v>0</v>
      </c>
      <c r="G43" s="76" t="str">
        <f>IF(COUNTBLANK('Cage 3'!$D$13:$AG$13)=30,"",AVERAGE('Cage 3'!$D$13:$AG$13))</f>
        <v/>
      </c>
      <c r="H43" s="334" t="str">
        <f>+'Basis of calculations'!H26</f>
        <v/>
      </c>
      <c r="I43" s="335"/>
      <c r="J43" s="336"/>
      <c r="K43" s="72"/>
      <c r="L43" s="72"/>
      <c r="M43" s="72"/>
      <c r="N43" s="72"/>
      <c r="O43" s="72"/>
      <c r="P43" s="72"/>
      <c r="Q43" s="72"/>
      <c r="R43" s="72"/>
      <c r="S43" s="72"/>
      <c r="T43" s="73"/>
      <c r="U43" s="64"/>
    </row>
    <row r="44" spans="4:25" s="55" customFormat="1" ht="25.25" customHeight="1" x14ac:dyDescent="0.2">
      <c r="D44" s="64"/>
      <c r="E44" s="77">
        <v>4</v>
      </c>
      <c r="F44" s="75">
        <f>+'Basis of calculations'!F27</f>
        <v>0</v>
      </c>
      <c r="G44" s="76" t="str">
        <f>IF(COUNTBLANK('Cage 4'!$D$13:$AG$13)=30,"",AVERAGE('Cage 4'!$D$13:$AG$13))</f>
        <v/>
      </c>
      <c r="H44" s="334" t="str">
        <f>+'Basis of calculations'!H27</f>
        <v/>
      </c>
      <c r="I44" s="335"/>
      <c r="J44" s="336"/>
      <c r="K44" s="72"/>
      <c r="L44" s="72"/>
      <c r="M44" s="72"/>
      <c r="N44" s="72"/>
      <c r="O44" s="72"/>
      <c r="P44" s="72"/>
      <c r="Q44" s="72"/>
      <c r="R44" s="72"/>
      <c r="S44" s="72"/>
      <c r="T44" s="73"/>
      <c r="U44" s="64"/>
    </row>
    <row r="45" spans="4:25" s="55" customFormat="1" ht="25.25" customHeight="1" x14ac:dyDescent="0.2">
      <c r="D45" s="64"/>
      <c r="E45" s="77">
        <v>5</v>
      </c>
      <c r="F45" s="75">
        <f>+'Basis of calculations'!F28</f>
        <v>0</v>
      </c>
      <c r="G45" s="76" t="str">
        <f>IF(COUNTBLANK('Cage 5'!$D$13:$AG$13)=30,"",AVERAGE('Cage 5'!$D$13:$AG$13))</f>
        <v/>
      </c>
      <c r="H45" s="302" t="str">
        <f>+'Basis of calculations'!H28</f>
        <v/>
      </c>
      <c r="I45" s="303"/>
      <c r="J45" s="304"/>
      <c r="K45" s="72"/>
      <c r="L45" s="72"/>
      <c r="M45" s="72"/>
      <c r="N45" s="72"/>
      <c r="O45" s="72"/>
      <c r="P45" s="72"/>
      <c r="Q45" s="72"/>
      <c r="R45" s="72"/>
      <c r="S45" s="72"/>
      <c r="T45" s="73"/>
      <c r="U45" s="64"/>
    </row>
    <row r="46" spans="4:25" s="55" customFormat="1" ht="25.25" customHeight="1" x14ac:dyDescent="0.2">
      <c r="D46" s="64"/>
      <c r="E46" s="77">
        <v>6</v>
      </c>
      <c r="F46" s="75">
        <f>+'Basis of calculations'!F29</f>
        <v>0</v>
      </c>
      <c r="G46" s="76" t="str">
        <f>IF(COUNTBLANK('Cage 6'!$D$13:$AG$13)=30,"",AVERAGE('Cage 6'!$D$13:$AG$13))</f>
        <v/>
      </c>
      <c r="H46" s="302" t="str">
        <f>+'Basis of calculations'!H29</f>
        <v/>
      </c>
      <c r="I46" s="303"/>
      <c r="J46" s="304"/>
      <c r="K46" s="72"/>
      <c r="L46" s="72"/>
      <c r="M46" s="72"/>
      <c r="N46" s="72"/>
      <c r="O46" s="72"/>
      <c r="P46" s="72"/>
      <c r="Q46" s="72"/>
      <c r="R46" s="72"/>
      <c r="S46" s="72"/>
      <c r="T46" s="73"/>
      <c r="U46" s="64"/>
    </row>
    <row r="47" spans="4:25" s="55" customFormat="1" ht="25.25" customHeight="1" x14ac:dyDescent="0.2">
      <c r="D47" s="64"/>
      <c r="E47" s="77">
        <v>7</v>
      </c>
      <c r="F47" s="75">
        <f>+'Basis of calculations'!F30</f>
        <v>0</v>
      </c>
      <c r="G47" s="76" t="str">
        <f>IF(COUNTBLANK('Cage 7'!$D$13:$AG$13)=30,"",AVERAGE('Cage 7'!$D$13:$AG$13))</f>
        <v/>
      </c>
      <c r="H47" s="302" t="str">
        <f>+'Basis of calculations'!H30</f>
        <v/>
      </c>
      <c r="I47" s="303"/>
      <c r="J47" s="304"/>
      <c r="K47" s="72"/>
      <c r="L47" s="72"/>
      <c r="M47" s="72"/>
      <c r="N47" s="72"/>
      <c r="O47" s="72"/>
      <c r="P47" s="72"/>
      <c r="Q47" s="72"/>
      <c r="R47" s="72"/>
      <c r="S47" s="72"/>
      <c r="T47" s="73"/>
      <c r="U47" s="64"/>
    </row>
    <row r="48" spans="4:25" s="55" customFormat="1" ht="25.25" customHeight="1" x14ac:dyDescent="0.2">
      <c r="D48" s="64"/>
      <c r="E48" s="77">
        <v>8</v>
      </c>
      <c r="F48" s="75">
        <f>+'Basis of calculations'!F31</f>
        <v>0</v>
      </c>
      <c r="G48" s="76" t="str">
        <f>IF(COUNTBLANK('Cage 8'!$D$13:$AG$13)=30,"",AVERAGE('Cage 8'!$D$13:$AG$13))</f>
        <v/>
      </c>
      <c r="H48" s="302" t="str">
        <f>+'Basis of calculations'!H31</f>
        <v/>
      </c>
      <c r="I48" s="303"/>
      <c r="J48" s="304"/>
      <c r="K48" s="72"/>
      <c r="L48" s="72"/>
      <c r="M48" s="72"/>
      <c r="N48" s="72"/>
      <c r="O48" s="72"/>
      <c r="P48" s="72"/>
      <c r="Q48" s="72"/>
      <c r="R48" s="72"/>
      <c r="S48" s="72"/>
      <c r="T48" s="73"/>
      <c r="U48" s="64"/>
    </row>
    <row r="49" spans="4:21" s="55" customFormat="1" ht="25.25" customHeight="1" x14ac:dyDescent="0.2">
      <c r="D49" s="64"/>
      <c r="E49" s="77">
        <v>9</v>
      </c>
      <c r="F49" s="75">
        <f>+'Basis of calculations'!F32</f>
        <v>0</v>
      </c>
      <c r="G49" s="76" t="str">
        <f>IF(COUNTBLANK('Cage 9'!$D$13:$AG$13)=30,"",AVERAGE('Cage 9'!$D$13:$AG$13))</f>
        <v/>
      </c>
      <c r="H49" s="302" t="str">
        <f>+'Basis of calculations'!H32</f>
        <v/>
      </c>
      <c r="I49" s="303"/>
      <c r="J49" s="304"/>
      <c r="K49" s="72"/>
      <c r="L49" s="72"/>
      <c r="M49" s="72"/>
      <c r="N49" s="72"/>
      <c r="O49" s="72"/>
      <c r="P49" s="72"/>
      <c r="Q49" s="72"/>
      <c r="R49" s="72"/>
      <c r="S49" s="72"/>
      <c r="T49" s="73"/>
      <c r="U49" s="64"/>
    </row>
    <row r="50" spans="4:21" s="55" customFormat="1" ht="25.25" customHeight="1" x14ac:dyDescent="0.2">
      <c r="D50" s="64"/>
      <c r="E50" s="77">
        <v>10</v>
      </c>
      <c r="F50" s="75">
        <f>+'Basis of calculations'!F33</f>
        <v>0</v>
      </c>
      <c r="G50" s="76" t="str">
        <f>IF(COUNTBLANK('Cage 10'!$D$13:$AG$13)=30,"",AVERAGE('Cage 10'!$D$13:$AG$13))</f>
        <v/>
      </c>
      <c r="H50" s="302" t="str">
        <f>+'Basis of calculations'!H33</f>
        <v/>
      </c>
      <c r="I50" s="303"/>
      <c r="J50" s="304"/>
      <c r="K50" s="72"/>
      <c r="L50" s="72"/>
      <c r="M50" s="72"/>
      <c r="N50" s="72"/>
      <c r="O50" s="72"/>
      <c r="P50" s="72"/>
      <c r="Q50" s="72"/>
      <c r="R50" s="72"/>
      <c r="S50" s="72"/>
      <c r="T50" s="73"/>
      <c r="U50" s="64"/>
    </row>
    <row r="51" spans="4:21" s="55" customFormat="1" ht="25.25" customHeight="1" x14ac:dyDescent="0.2">
      <c r="D51" s="64"/>
      <c r="E51" s="77">
        <v>11</v>
      </c>
      <c r="F51" s="75">
        <f>+'Basis of calculations'!F34</f>
        <v>0</v>
      </c>
      <c r="G51" s="76" t="str">
        <f>IF(COUNTBLANK('Cage 11'!$D$13:$AG$13)=30,"",AVERAGE('Cage 11'!$D$13:$AG$13))</f>
        <v/>
      </c>
      <c r="H51" s="302" t="str">
        <f>+'Basis of calculations'!H34</f>
        <v/>
      </c>
      <c r="I51" s="303"/>
      <c r="J51" s="304"/>
      <c r="K51" s="72"/>
      <c r="L51" s="72"/>
      <c r="M51" s="72"/>
      <c r="N51" s="72"/>
      <c r="O51" s="72"/>
      <c r="P51" s="72"/>
      <c r="Q51" s="72"/>
      <c r="R51" s="72"/>
      <c r="S51" s="72"/>
      <c r="T51" s="73"/>
      <c r="U51" s="64"/>
    </row>
    <row r="52" spans="4:21" s="55" customFormat="1" ht="25.25" customHeight="1" x14ac:dyDescent="0.2">
      <c r="D52" s="64"/>
      <c r="E52" s="77">
        <v>12</v>
      </c>
      <c r="F52" s="75">
        <f>+'Basis of calculations'!F35</f>
        <v>0</v>
      </c>
      <c r="G52" s="76" t="str">
        <f>IF(COUNTBLANK('Cage 12'!$D$13:$AG$13)=30,"",AVERAGE('Cage 12'!$D$13:$AG$13))</f>
        <v/>
      </c>
      <c r="H52" s="302" t="str">
        <f>+'Basis of calculations'!H35</f>
        <v/>
      </c>
      <c r="I52" s="303"/>
      <c r="J52" s="304"/>
      <c r="K52" s="72"/>
      <c r="L52" s="72"/>
      <c r="M52" s="72"/>
      <c r="N52" s="72"/>
      <c r="O52" s="72"/>
      <c r="P52" s="72"/>
      <c r="Q52" s="72"/>
      <c r="R52" s="72"/>
      <c r="S52" s="72"/>
      <c r="T52" s="73"/>
      <c r="U52" s="64"/>
    </row>
    <row r="53" spans="4:21" s="55" customFormat="1" ht="25.25" customHeight="1" x14ac:dyDescent="0.2">
      <c r="D53" s="64"/>
      <c r="E53" s="77">
        <v>13</v>
      </c>
      <c r="F53" s="75">
        <f>+'Basis of calculations'!F36</f>
        <v>0</v>
      </c>
      <c r="G53" s="76" t="str">
        <f>IF(COUNTBLANK('Cage 13'!$D$13:$AG$13)=30,"",AVERAGE('Cage 13'!$D$13:$AG$13))</f>
        <v/>
      </c>
      <c r="H53" s="302" t="str">
        <f>+'Basis of calculations'!H36</f>
        <v/>
      </c>
      <c r="I53" s="303"/>
      <c r="J53" s="304"/>
      <c r="K53" s="72"/>
      <c r="L53" s="72"/>
      <c r="M53" s="72"/>
      <c r="N53" s="72"/>
      <c r="O53" s="72"/>
      <c r="P53" s="72"/>
      <c r="Q53" s="72"/>
      <c r="R53" s="72"/>
      <c r="S53" s="72"/>
      <c r="T53" s="73"/>
      <c r="U53" s="64"/>
    </row>
    <row r="54" spans="4:21" s="55" customFormat="1" ht="25.25" customHeight="1" x14ac:dyDescent="0.2">
      <c r="D54" s="64"/>
      <c r="E54" s="77">
        <v>14</v>
      </c>
      <c r="F54" s="75">
        <f>+'Basis of calculations'!F37</f>
        <v>0</v>
      </c>
      <c r="G54" s="76" t="str">
        <f>IF(COUNTBLANK('Cage 14'!$D$13:$AG$13)=30,"",AVERAGE('Cage 14'!$D$13:$AG$13))</f>
        <v/>
      </c>
      <c r="H54" s="302" t="str">
        <f>+'Basis of calculations'!H37</f>
        <v/>
      </c>
      <c r="I54" s="303"/>
      <c r="J54" s="304"/>
      <c r="K54" s="72"/>
      <c r="L54" s="72"/>
      <c r="M54" s="72"/>
      <c r="N54" s="72"/>
      <c r="O54" s="72"/>
      <c r="P54" s="72"/>
      <c r="Q54" s="72"/>
      <c r="R54" s="72"/>
      <c r="S54" s="72"/>
      <c r="T54" s="73"/>
      <c r="U54" s="64"/>
    </row>
    <row r="55" spans="4:21" s="55" customFormat="1" ht="25.25" customHeight="1" x14ac:dyDescent="0.2">
      <c r="D55" s="64"/>
      <c r="E55" s="78">
        <v>15</v>
      </c>
      <c r="F55" s="75">
        <f>+'Basis of calculations'!F38</f>
        <v>0</v>
      </c>
      <c r="G55" s="76" t="str">
        <f>IF(COUNTBLANK('Cage 15'!$D$13:$AG$13)=30,"",AVERAGE('Cage 15'!$D$13:$AG$13))</f>
        <v/>
      </c>
      <c r="H55" s="302" t="str">
        <f>+'Basis of calculations'!H38</f>
        <v/>
      </c>
      <c r="I55" s="303"/>
      <c r="J55" s="304"/>
      <c r="K55" s="72"/>
      <c r="L55" s="72"/>
      <c r="M55" s="72"/>
      <c r="N55" s="72"/>
      <c r="O55" s="72"/>
      <c r="P55" s="72"/>
      <c r="Q55" s="72"/>
      <c r="R55" s="72"/>
      <c r="S55" s="72"/>
      <c r="T55" s="73"/>
      <c r="U55" s="64"/>
    </row>
    <row r="56" spans="4:21" s="55" customFormat="1" ht="25.25" customHeight="1" thickBot="1" x14ac:dyDescent="0.25">
      <c r="D56" s="64"/>
      <c r="E56" s="79" t="s">
        <v>1</v>
      </c>
      <c r="F56" s="80">
        <f>SUM(F41:F55)</f>
        <v>0</v>
      </c>
      <c r="G56" s="81" t="str">
        <f>IF(COUNTBLANK(G41:G55)=15,"",AVERAGE(G41:G55))</f>
        <v/>
      </c>
      <c r="H56" s="340"/>
      <c r="I56" s="341"/>
      <c r="J56" s="342"/>
      <c r="K56" s="82"/>
      <c r="L56" s="82"/>
      <c r="M56" s="82"/>
      <c r="N56" s="82"/>
      <c r="O56" s="82"/>
      <c r="P56" s="82"/>
      <c r="Q56" s="82"/>
      <c r="R56" s="82"/>
      <c r="S56" s="82"/>
      <c r="T56" s="83"/>
      <c r="U56" s="64"/>
    </row>
    <row r="57" spans="4:21" s="55" customFormat="1" ht="15" customHeight="1" thickBot="1" x14ac:dyDescent="0.25">
      <c r="D57" s="64"/>
      <c r="E57" s="65"/>
      <c r="F57" s="64"/>
      <c r="G57" s="64"/>
      <c r="H57" s="64"/>
      <c r="I57" s="64"/>
      <c r="J57" s="64"/>
      <c r="K57" s="64"/>
      <c r="L57" s="64"/>
      <c r="M57" s="64"/>
      <c r="N57" s="64"/>
      <c r="O57" s="64"/>
      <c r="P57" s="64"/>
      <c r="Q57" s="64"/>
      <c r="R57" s="64"/>
      <c r="S57" s="64"/>
      <c r="T57" s="64"/>
      <c r="U57" s="64"/>
    </row>
    <row r="58" spans="4:21" s="55" customFormat="1" ht="39" customHeight="1" thickBot="1" x14ac:dyDescent="0.25">
      <c r="D58" s="64"/>
      <c r="E58" s="337" t="s">
        <v>22</v>
      </c>
      <c r="F58" s="338"/>
      <c r="G58" s="338"/>
      <c r="H58" s="338"/>
      <c r="I58" s="338"/>
      <c r="J58" s="338"/>
      <c r="K58" s="338"/>
      <c r="L58" s="338"/>
      <c r="M58" s="338"/>
      <c r="N58" s="338"/>
      <c r="O58" s="338"/>
      <c r="P58" s="338"/>
      <c r="Q58" s="338"/>
      <c r="R58" s="338"/>
      <c r="S58" s="338"/>
      <c r="T58" s="339"/>
      <c r="U58" s="64"/>
    </row>
    <row r="59" spans="4:21" s="55" customFormat="1" ht="15" customHeight="1" x14ac:dyDescent="0.2">
      <c r="D59" s="64"/>
      <c r="E59" s="65"/>
      <c r="F59" s="64"/>
      <c r="G59" s="64"/>
      <c r="H59" s="64"/>
      <c r="I59" s="64"/>
      <c r="J59" s="64"/>
      <c r="K59" s="64"/>
      <c r="L59" s="64"/>
      <c r="M59" s="64"/>
      <c r="N59" s="64"/>
      <c r="O59" s="64"/>
      <c r="P59" s="64"/>
      <c r="Q59" s="64"/>
      <c r="R59" s="64"/>
      <c r="S59" s="64"/>
      <c r="T59" s="64"/>
      <c r="U59" s="64"/>
    </row>
    <row r="60" spans="4:21" s="55" customFormat="1" ht="15" customHeight="1" x14ac:dyDescent="0.2">
      <c r="D60" s="64"/>
      <c r="E60" s="65"/>
      <c r="F60" s="64"/>
      <c r="G60" s="64"/>
      <c r="H60" s="64"/>
      <c r="I60" s="64"/>
      <c r="J60" s="64"/>
      <c r="K60" s="64"/>
      <c r="L60" s="64"/>
      <c r="M60" s="64"/>
      <c r="N60" s="64"/>
      <c r="O60" s="64"/>
      <c r="P60" s="64"/>
      <c r="Q60" s="64"/>
      <c r="R60" s="64"/>
      <c r="S60" s="64"/>
      <c r="T60" s="64"/>
      <c r="U60" s="64"/>
    </row>
    <row r="61" spans="4:21" s="55" customFormat="1" ht="15" customHeight="1" x14ac:dyDescent="0.2">
      <c r="D61" s="64"/>
      <c r="E61" s="65"/>
      <c r="F61" s="64"/>
      <c r="G61" s="64"/>
      <c r="H61" s="64"/>
      <c r="I61" s="64"/>
      <c r="J61" s="64"/>
      <c r="K61" s="64"/>
      <c r="L61" s="64"/>
      <c r="M61" s="64"/>
      <c r="N61" s="64"/>
      <c r="O61" s="64"/>
      <c r="P61" s="64"/>
      <c r="Q61" s="64"/>
      <c r="R61" s="64"/>
      <c r="S61" s="64"/>
      <c r="T61" s="64"/>
      <c r="U61" s="64"/>
    </row>
    <row r="62" spans="4:21" s="55" customFormat="1" ht="15" customHeight="1" x14ac:dyDescent="0.2">
      <c r="D62" s="64"/>
      <c r="E62" s="65"/>
      <c r="F62" s="64"/>
      <c r="G62" s="64"/>
      <c r="H62" s="64"/>
      <c r="I62" s="64"/>
      <c r="J62" s="64"/>
      <c r="K62" s="64"/>
      <c r="L62" s="64"/>
      <c r="M62" s="64"/>
      <c r="N62" s="64"/>
      <c r="O62" s="64"/>
      <c r="P62" s="64"/>
      <c r="Q62" s="64"/>
      <c r="R62" s="64"/>
      <c r="S62" s="64"/>
      <c r="T62" s="64"/>
      <c r="U62" s="64"/>
    </row>
    <row r="63" spans="4:21" s="55" customFormat="1" ht="15" customHeight="1" x14ac:dyDescent="0.2">
      <c r="D63" s="64"/>
      <c r="E63" s="65"/>
      <c r="F63" s="64"/>
      <c r="G63" s="64"/>
      <c r="H63" s="64"/>
      <c r="I63" s="64"/>
      <c r="J63" s="64"/>
      <c r="K63" s="64"/>
      <c r="L63" s="64"/>
      <c r="M63" s="64"/>
      <c r="N63" s="64"/>
      <c r="O63" s="64"/>
      <c r="P63" s="64"/>
      <c r="Q63" s="64"/>
      <c r="R63" s="64"/>
      <c r="S63" s="64"/>
      <c r="T63" s="64"/>
      <c r="U63" s="64"/>
    </row>
    <row r="64" spans="4:21" s="55" customFormat="1" ht="15" customHeight="1" x14ac:dyDescent="0.2">
      <c r="D64" s="64"/>
      <c r="E64" s="65"/>
      <c r="F64" s="64"/>
      <c r="G64" s="64"/>
      <c r="H64" s="64"/>
      <c r="I64" s="64"/>
      <c r="J64" s="64"/>
      <c r="K64" s="64"/>
      <c r="L64" s="64"/>
      <c r="M64" s="64"/>
      <c r="N64" s="64"/>
      <c r="O64" s="64"/>
      <c r="P64" s="64"/>
      <c r="Q64" s="64"/>
      <c r="R64" s="64"/>
      <c r="S64" s="64"/>
      <c r="T64" s="64"/>
      <c r="U64" s="64"/>
    </row>
    <row r="65" spans="4:21" s="55" customFormat="1" ht="15" customHeight="1" x14ac:dyDescent="0.2">
      <c r="D65" s="64"/>
      <c r="E65" s="65"/>
      <c r="F65" s="64"/>
      <c r="G65" s="64"/>
      <c r="H65" s="64"/>
      <c r="I65" s="64"/>
      <c r="J65" s="64"/>
      <c r="K65" s="64"/>
      <c r="L65" s="64"/>
      <c r="M65" s="64"/>
      <c r="N65" s="64"/>
      <c r="O65" s="64"/>
      <c r="P65" s="64"/>
      <c r="Q65" s="64"/>
      <c r="R65" s="64"/>
      <c r="S65" s="64"/>
      <c r="T65" s="64"/>
      <c r="U65" s="64"/>
    </row>
    <row r="66" spans="4:21" s="55" customFormat="1" ht="15" customHeight="1" x14ac:dyDescent="0.2">
      <c r="D66" s="64"/>
      <c r="E66" s="65"/>
      <c r="F66" s="64"/>
      <c r="G66" s="64"/>
      <c r="H66" s="64"/>
      <c r="I66" s="64"/>
      <c r="J66" s="64"/>
      <c r="K66" s="64"/>
      <c r="L66" s="64"/>
      <c r="M66" s="64"/>
      <c r="N66" s="64"/>
      <c r="O66" s="64"/>
      <c r="P66" s="64"/>
      <c r="Q66" s="64"/>
      <c r="R66" s="64"/>
      <c r="S66" s="64"/>
      <c r="T66" s="64"/>
      <c r="U66" s="64"/>
    </row>
    <row r="67" spans="4:21" s="55" customFormat="1" ht="15" customHeight="1" x14ac:dyDescent="0.2">
      <c r="D67" s="64"/>
      <c r="E67" s="65"/>
      <c r="F67" s="64"/>
      <c r="G67" s="64"/>
      <c r="H67" s="64"/>
      <c r="I67" s="64"/>
      <c r="J67" s="64"/>
      <c r="K67" s="64"/>
      <c r="L67" s="64"/>
      <c r="M67" s="64"/>
      <c r="N67" s="64"/>
      <c r="O67" s="64"/>
      <c r="P67" s="64"/>
      <c r="Q67" s="64"/>
      <c r="R67" s="64"/>
      <c r="S67" s="64"/>
      <c r="T67" s="64"/>
      <c r="U67" s="64"/>
    </row>
    <row r="68" spans="4:21" s="55" customFormat="1" ht="15" customHeight="1" x14ac:dyDescent="0.2">
      <c r="D68" s="64"/>
      <c r="E68" s="65"/>
      <c r="F68" s="64"/>
      <c r="G68" s="64"/>
      <c r="H68" s="64"/>
      <c r="I68" s="64"/>
      <c r="J68" s="64"/>
      <c r="K68" s="64"/>
      <c r="L68" s="64"/>
      <c r="M68" s="64"/>
      <c r="N68" s="64"/>
      <c r="O68" s="64"/>
      <c r="P68" s="64"/>
      <c r="Q68" s="64"/>
      <c r="R68" s="64"/>
      <c r="S68" s="64"/>
      <c r="T68" s="64"/>
      <c r="U68" s="64"/>
    </row>
    <row r="69" spans="4:21" s="55" customFormat="1" ht="15" customHeight="1" x14ac:dyDescent="0.2">
      <c r="D69" s="64"/>
      <c r="E69" s="65"/>
      <c r="F69" s="64"/>
      <c r="G69" s="64"/>
      <c r="H69" s="64"/>
      <c r="I69" s="64"/>
      <c r="J69" s="64"/>
      <c r="K69" s="64"/>
      <c r="L69" s="64"/>
      <c r="M69" s="64"/>
      <c r="N69" s="64"/>
      <c r="O69" s="64"/>
      <c r="P69" s="64"/>
      <c r="Q69" s="64"/>
      <c r="R69" s="64"/>
      <c r="S69" s="64"/>
      <c r="T69" s="64"/>
      <c r="U69" s="64"/>
    </row>
    <row r="70" spans="4:21" s="55" customFormat="1" ht="15" customHeight="1" x14ac:dyDescent="0.2">
      <c r="D70" s="64"/>
      <c r="E70" s="65"/>
      <c r="F70" s="64"/>
      <c r="G70" s="64"/>
      <c r="H70" s="64"/>
      <c r="I70" s="64"/>
      <c r="J70" s="64"/>
      <c r="K70" s="64"/>
      <c r="L70" s="64"/>
      <c r="M70" s="64"/>
      <c r="N70" s="64"/>
      <c r="O70" s="64"/>
      <c r="P70" s="64"/>
      <c r="Q70" s="64"/>
      <c r="R70" s="64"/>
      <c r="S70" s="64"/>
      <c r="T70" s="64"/>
      <c r="U70" s="64"/>
    </row>
    <row r="71" spans="4:21" s="55" customFormat="1" ht="15" customHeight="1" x14ac:dyDescent="0.2">
      <c r="D71" s="64"/>
      <c r="E71" s="65"/>
      <c r="F71" s="64"/>
      <c r="G71" s="64"/>
      <c r="H71" s="64"/>
      <c r="I71" s="64"/>
      <c r="J71" s="64"/>
      <c r="K71" s="64"/>
      <c r="L71" s="64"/>
      <c r="M71" s="64"/>
      <c r="N71" s="64"/>
      <c r="O71" s="64"/>
      <c r="P71" s="64"/>
      <c r="Q71" s="64"/>
      <c r="R71" s="64"/>
      <c r="S71" s="64"/>
      <c r="T71" s="64"/>
      <c r="U71" s="64"/>
    </row>
    <row r="72" spans="4:21" s="55" customFormat="1" ht="15" customHeight="1" x14ac:dyDescent="0.2">
      <c r="D72" s="64"/>
      <c r="E72" s="65"/>
      <c r="F72" s="64"/>
      <c r="G72" s="64"/>
      <c r="H72" s="64"/>
      <c r="I72" s="64"/>
      <c r="J72" s="64"/>
      <c r="K72" s="64"/>
      <c r="L72" s="64"/>
      <c r="M72" s="64"/>
      <c r="N72" s="64"/>
      <c r="O72" s="64"/>
      <c r="P72" s="64"/>
      <c r="Q72" s="64"/>
      <c r="R72" s="64"/>
      <c r="S72" s="64"/>
      <c r="T72" s="64"/>
      <c r="U72" s="64"/>
    </row>
    <row r="73" spans="4:21" s="55" customFormat="1" ht="15" customHeight="1" x14ac:dyDescent="0.2">
      <c r="D73" s="64"/>
      <c r="E73" s="65"/>
      <c r="F73" s="64"/>
      <c r="G73" s="64"/>
      <c r="H73" s="64"/>
      <c r="I73" s="64"/>
      <c r="J73" s="64"/>
      <c r="K73" s="64"/>
      <c r="L73" s="64"/>
      <c r="M73" s="64"/>
      <c r="N73" s="64"/>
      <c r="O73" s="64"/>
      <c r="P73" s="64"/>
      <c r="Q73" s="64"/>
      <c r="R73" s="64"/>
      <c r="S73" s="64"/>
      <c r="T73" s="64"/>
      <c r="U73" s="64"/>
    </row>
    <row r="74" spans="4:21" s="63" customFormat="1" ht="15" customHeight="1" x14ac:dyDescent="0.2">
      <c r="D74" s="84"/>
      <c r="E74" s="85"/>
      <c r="F74" s="84"/>
      <c r="G74" s="84"/>
      <c r="H74" s="84"/>
      <c r="I74" s="84"/>
      <c r="J74" s="84"/>
      <c r="K74" s="84"/>
      <c r="L74" s="84"/>
      <c r="M74" s="84"/>
      <c r="N74" s="84"/>
      <c r="O74" s="84"/>
      <c r="P74" s="84"/>
      <c r="Q74" s="84"/>
      <c r="R74" s="84"/>
      <c r="S74" s="84"/>
      <c r="T74" s="84"/>
      <c r="U74" s="84"/>
    </row>
    <row r="75" spans="4:21" s="63" customFormat="1" ht="13.5" customHeight="1" x14ac:dyDescent="0.2">
      <c r="D75" s="84"/>
      <c r="E75" s="85"/>
      <c r="F75" s="84"/>
      <c r="G75" s="84"/>
      <c r="H75" s="84"/>
      <c r="I75" s="84"/>
      <c r="J75" s="84"/>
      <c r="K75" s="84"/>
      <c r="L75" s="84"/>
      <c r="M75" s="84"/>
      <c r="N75" s="84"/>
      <c r="O75" s="84"/>
      <c r="P75" s="84"/>
      <c r="Q75" s="84"/>
      <c r="R75" s="84"/>
      <c r="S75" s="84"/>
      <c r="T75" s="84"/>
      <c r="U75" s="84"/>
    </row>
    <row r="76" spans="4:21" s="55" customFormat="1" ht="15" customHeight="1" x14ac:dyDescent="0.2">
      <c r="D76" s="64"/>
      <c r="E76" s="65"/>
      <c r="F76" s="64"/>
      <c r="G76" s="64"/>
      <c r="H76" s="64"/>
      <c r="I76" s="64"/>
      <c r="J76" s="64"/>
      <c r="K76" s="64"/>
      <c r="L76" s="64"/>
      <c r="M76" s="64"/>
      <c r="N76" s="64"/>
      <c r="O76" s="64"/>
      <c r="P76" s="64"/>
      <c r="Q76" s="64"/>
      <c r="R76" s="64"/>
      <c r="S76" s="64"/>
      <c r="T76" s="64"/>
      <c r="U76" s="64"/>
    </row>
    <row r="77" spans="4:21" s="55" customFormat="1" ht="15" customHeight="1" x14ac:dyDescent="0.2">
      <c r="D77" s="64"/>
      <c r="E77" s="65"/>
      <c r="F77" s="64"/>
      <c r="G77" s="64"/>
      <c r="H77" s="64"/>
      <c r="I77" s="64"/>
      <c r="J77" s="64"/>
      <c r="K77" s="64"/>
      <c r="L77" s="64"/>
      <c r="M77" s="64"/>
      <c r="N77" s="64"/>
      <c r="O77" s="64"/>
      <c r="P77" s="64"/>
      <c r="Q77" s="64"/>
      <c r="R77" s="64"/>
      <c r="S77" s="64"/>
      <c r="T77" s="64"/>
      <c r="U77" s="64"/>
    </row>
    <row r="78" spans="4:21" s="55" customFormat="1" ht="15" customHeight="1" x14ac:dyDescent="0.2">
      <c r="D78" s="64"/>
      <c r="E78" s="65"/>
      <c r="F78" s="64"/>
      <c r="G78" s="64"/>
      <c r="H78" s="64"/>
      <c r="I78" s="64"/>
      <c r="J78" s="64"/>
      <c r="K78" s="64"/>
      <c r="L78" s="64"/>
      <c r="M78" s="64"/>
      <c r="N78" s="64"/>
      <c r="O78" s="64"/>
      <c r="P78" s="64"/>
      <c r="Q78" s="64"/>
      <c r="R78" s="64"/>
      <c r="S78" s="64"/>
      <c r="T78" s="64"/>
      <c r="U78" s="64"/>
    </row>
    <row r="79" spans="4:21" s="55" customFormat="1" ht="15" customHeight="1" x14ac:dyDescent="0.2">
      <c r="D79" s="64"/>
      <c r="E79" s="65"/>
      <c r="F79" s="64"/>
      <c r="G79" s="64"/>
      <c r="H79" s="64"/>
      <c r="I79" s="64"/>
      <c r="J79" s="64"/>
      <c r="K79" s="64"/>
      <c r="L79" s="64"/>
      <c r="M79" s="64"/>
      <c r="N79" s="64"/>
      <c r="O79" s="64"/>
      <c r="P79" s="64"/>
      <c r="Q79" s="64"/>
      <c r="R79" s="64"/>
      <c r="S79" s="64"/>
      <c r="T79" s="64"/>
      <c r="U79" s="64"/>
    </row>
    <row r="80" spans="4:21" s="55" customFormat="1" ht="15" customHeight="1" x14ac:dyDescent="0.2">
      <c r="D80" s="64"/>
      <c r="E80" s="65"/>
      <c r="F80" s="64"/>
      <c r="G80" s="64"/>
      <c r="H80" s="64"/>
      <c r="I80" s="64"/>
      <c r="J80" s="64"/>
      <c r="K80" s="64"/>
      <c r="L80" s="64"/>
      <c r="M80" s="64"/>
      <c r="N80" s="64"/>
      <c r="O80" s="64"/>
      <c r="P80" s="64"/>
      <c r="Q80" s="64"/>
      <c r="R80" s="64"/>
      <c r="S80" s="64"/>
      <c r="T80" s="64"/>
      <c r="U80" s="64"/>
    </row>
    <row r="81" spans="4:21" s="55" customFormat="1" ht="15" customHeight="1" x14ac:dyDescent="0.2">
      <c r="D81" s="64"/>
      <c r="E81" s="65"/>
      <c r="F81" s="64"/>
      <c r="G81" s="64"/>
      <c r="H81" s="64"/>
      <c r="I81" s="64"/>
      <c r="J81" s="64"/>
      <c r="K81" s="64"/>
      <c r="L81" s="64"/>
      <c r="M81" s="64"/>
      <c r="N81" s="64"/>
      <c r="O81" s="64"/>
      <c r="P81" s="64"/>
      <c r="Q81" s="64"/>
      <c r="R81" s="64"/>
      <c r="S81" s="64"/>
      <c r="T81" s="64"/>
      <c r="U81" s="64"/>
    </row>
    <row r="82" spans="4:21" s="55" customFormat="1" ht="15" customHeight="1" x14ac:dyDescent="0.2">
      <c r="D82" s="64"/>
      <c r="E82" s="65"/>
      <c r="F82" s="64"/>
      <c r="G82" s="64"/>
      <c r="H82" s="64"/>
      <c r="I82" s="64"/>
      <c r="J82" s="64"/>
      <c r="K82" s="64"/>
      <c r="L82" s="64"/>
      <c r="M82" s="64"/>
      <c r="N82" s="64"/>
      <c r="O82" s="64"/>
      <c r="P82" s="64"/>
      <c r="Q82" s="64"/>
      <c r="R82" s="64"/>
      <c r="S82" s="64"/>
      <c r="T82" s="64"/>
      <c r="U82" s="64"/>
    </row>
    <row r="83" spans="4:21" s="55" customFormat="1" ht="15" customHeight="1" x14ac:dyDescent="0.2">
      <c r="D83" s="64"/>
      <c r="E83" s="65"/>
      <c r="F83" s="64"/>
      <c r="G83" s="64"/>
      <c r="H83" s="64"/>
      <c r="I83" s="64"/>
      <c r="J83" s="64"/>
      <c r="K83" s="64"/>
      <c r="L83" s="64"/>
      <c r="M83" s="64"/>
      <c r="N83" s="64"/>
      <c r="O83" s="64"/>
      <c r="P83" s="64"/>
      <c r="Q83" s="64"/>
      <c r="R83" s="64"/>
      <c r="S83" s="64"/>
      <c r="T83" s="64"/>
      <c r="U83" s="64"/>
    </row>
    <row r="84" spans="4:21" s="55" customFormat="1" ht="15" customHeight="1" x14ac:dyDescent="0.2">
      <c r="D84" s="64"/>
      <c r="E84" s="65"/>
      <c r="F84" s="64"/>
      <c r="G84" s="64"/>
      <c r="H84" s="64"/>
      <c r="I84" s="64"/>
      <c r="J84" s="64"/>
      <c r="K84" s="64"/>
      <c r="L84" s="64"/>
      <c r="M84" s="64"/>
      <c r="N84" s="64"/>
      <c r="O84" s="64"/>
      <c r="P84" s="64"/>
      <c r="Q84" s="64"/>
      <c r="R84" s="64"/>
      <c r="S84" s="64"/>
      <c r="T84" s="64"/>
      <c r="U84" s="64"/>
    </row>
    <row r="85" spans="4:21" s="55" customFormat="1" ht="15" customHeight="1" x14ac:dyDescent="0.2">
      <c r="D85" s="64"/>
      <c r="E85" s="65"/>
      <c r="F85" s="64"/>
      <c r="G85" s="64"/>
      <c r="H85" s="64"/>
      <c r="I85" s="64"/>
      <c r="J85" s="64"/>
      <c r="K85" s="64"/>
      <c r="L85" s="64"/>
      <c r="M85" s="64"/>
      <c r="N85" s="64"/>
      <c r="O85" s="64"/>
      <c r="P85" s="64"/>
      <c r="Q85" s="64"/>
      <c r="R85" s="64"/>
      <c r="S85" s="64"/>
      <c r="T85" s="64"/>
      <c r="U85" s="64"/>
    </row>
    <row r="86" spans="4:21" s="55" customFormat="1" ht="15" customHeight="1" x14ac:dyDescent="0.2">
      <c r="D86" s="64"/>
      <c r="E86" s="65"/>
      <c r="F86" s="64"/>
      <c r="G86" s="64"/>
      <c r="H86" s="64"/>
      <c r="I86" s="64"/>
      <c r="J86" s="64"/>
      <c r="K86" s="64"/>
      <c r="L86" s="64"/>
      <c r="M86" s="64"/>
      <c r="N86" s="64"/>
      <c r="O86" s="64"/>
      <c r="P86" s="64"/>
      <c r="Q86" s="64"/>
      <c r="R86" s="64"/>
      <c r="S86" s="64"/>
      <c r="T86" s="64"/>
      <c r="U86" s="64"/>
    </row>
    <row r="87" spans="4:21" s="55" customFormat="1" ht="15" customHeight="1" x14ac:dyDescent="0.2">
      <c r="D87" s="64"/>
      <c r="E87" s="65"/>
      <c r="F87" s="64"/>
      <c r="G87" s="64"/>
      <c r="H87" s="64"/>
      <c r="I87" s="64"/>
      <c r="J87" s="64"/>
      <c r="K87" s="64"/>
      <c r="L87" s="64"/>
      <c r="M87" s="64"/>
      <c r="N87" s="64"/>
      <c r="O87" s="64"/>
      <c r="P87" s="64"/>
      <c r="Q87" s="64"/>
      <c r="R87" s="64"/>
      <c r="S87" s="64"/>
      <c r="T87" s="64"/>
      <c r="U87" s="64"/>
    </row>
    <row r="88" spans="4:21" s="55" customFormat="1" ht="15" customHeight="1" x14ac:dyDescent="0.2">
      <c r="D88" s="64"/>
      <c r="E88" s="65"/>
      <c r="F88" s="64"/>
      <c r="G88" s="64"/>
      <c r="H88" s="64"/>
      <c r="I88" s="64"/>
      <c r="J88" s="64"/>
      <c r="K88" s="64"/>
      <c r="L88" s="64"/>
      <c r="M88" s="64"/>
      <c r="N88" s="64"/>
      <c r="O88" s="64"/>
      <c r="P88" s="64"/>
      <c r="Q88" s="64"/>
      <c r="R88" s="64"/>
      <c r="S88" s="64"/>
      <c r="T88" s="64"/>
      <c r="U88" s="64"/>
    </row>
    <row r="89" spans="4:21" s="55" customFormat="1" ht="15" customHeight="1" x14ac:dyDescent="0.2">
      <c r="D89" s="64"/>
      <c r="E89" s="65"/>
      <c r="F89" s="64"/>
      <c r="G89" s="64"/>
      <c r="H89" s="64"/>
      <c r="I89" s="64"/>
      <c r="J89" s="64"/>
      <c r="K89" s="64"/>
      <c r="L89" s="64"/>
      <c r="M89" s="64"/>
      <c r="N89" s="64"/>
      <c r="O89" s="64"/>
      <c r="P89" s="64"/>
      <c r="Q89" s="64"/>
      <c r="R89" s="64"/>
      <c r="S89" s="64"/>
      <c r="T89" s="64"/>
      <c r="U89" s="64"/>
    </row>
    <row r="90" spans="4:21" s="55" customFormat="1" ht="15" customHeight="1" x14ac:dyDescent="0.2">
      <c r="D90" s="64"/>
      <c r="E90" s="65"/>
      <c r="F90" s="64"/>
      <c r="G90" s="64"/>
      <c r="H90" s="64"/>
      <c r="I90" s="64"/>
      <c r="J90" s="64"/>
      <c r="K90" s="64"/>
      <c r="L90" s="64"/>
      <c r="M90" s="64"/>
      <c r="N90" s="64"/>
      <c r="O90" s="64"/>
      <c r="P90" s="64"/>
      <c r="Q90" s="64"/>
      <c r="R90" s="64"/>
      <c r="S90" s="64"/>
      <c r="T90" s="64"/>
      <c r="U90" s="64"/>
    </row>
    <row r="91" spans="4:21" s="55" customFormat="1" ht="15" customHeight="1" thickBot="1" x14ac:dyDescent="0.25">
      <c r="D91" s="64"/>
      <c r="E91" s="65"/>
      <c r="F91" s="64"/>
      <c r="G91" s="64"/>
      <c r="H91" s="64"/>
      <c r="I91" s="64"/>
      <c r="J91" s="64"/>
      <c r="K91" s="64"/>
      <c r="L91" s="64"/>
      <c r="M91" s="64"/>
      <c r="N91" s="64"/>
      <c r="O91" s="64"/>
      <c r="P91" s="64"/>
      <c r="Q91" s="64"/>
      <c r="R91" s="64"/>
      <c r="S91" s="64"/>
      <c r="T91" s="64"/>
      <c r="U91" s="64"/>
    </row>
    <row r="92" spans="4:21" s="55" customFormat="1" ht="39" customHeight="1" thickBot="1" x14ac:dyDescent="0.25">
      <c r="D92" s="64"/>
      <c r="E92" s="337" t="s">
        <v>23</v>
      </c>
      <c r="F92" s="338"/>
      <c r="G92" s="338"/>
      <c r="H92" s="338"/>
      <c r="I92" s="338"/>
      <c r="J92" s="338"/>
      <c r="K92" s="338"/>
      <c r="L92" s="338"/>
      <c r="M92" s="338"/>
      <c r="N92" s="338"/>
      <c r="O92" s="338"/>
      <c r="P92" s="338"/>
      <c r="Q92" s="338"/>
      <c r="R92" s="338"/>
      <c r="S92" s="338"/>
      <c r="T92" s="339"/>
      <c r="U92" s="64"/>
    </row>
    <row r="93" spans="4:21" s="55" customFormat="1" ht="10.5" customHeight="1" x14ac:dyDescent="0.2">
      <c r="D93" s="64"/>
      <c r="E93" s="65"/>
      <c r="F93" s="64"/>
      <c r="G93" s="64"/>
      <c r="H93" s="64"/>
      <c r="I93" s="64"/>
      <c r="J93" s="64"/>
      <c r="K93" s="64"/>
      <c r="L93" s="64"/>
      <c r="M93" s="64"/>
      <c r="N93" s="64"/>
      <c r="O93" s="64"/>
      <c r="P93" s="64"/>
      <c r="Q93" s="64"/>
      <c r="R93" s="64"/>
      <c r="S93" s="64"/>
      <c r="T93" s="64"/>
      <c r="U93" s="64"/>
    </row>
    <row r="94" spans="4:21" s="55" customFormat="1" ht="15" customHeight="1" x14ac:dyDescent="0.2">
      <c r="D94" s="64"/>
      <c r="E94" s="65"/>
      <c r="F94" s="64"/>
      <c r="G94" s="64"/>
      <c r="H94" s="64"/>
      <c r="I94" s="64"/>
      <c r="J94" s="64"/>
      <c r="K94" s="64"/>
      <c r="L94" s="64"/>
      <c r="M94" s="64"/>
      <c r="N94" s="64"/>
      <c r="O94" s="64"/>
      <c r="P94" s="64"/>
      <c r="Q94" s="64"/>
      <c r="R94" s="64"/>
      <c r="S94" s="64"/>
      <c r="T94" s="64"/>
      <c r="U94" s="64"/>
    </row>
    <row r="95" spans="4:21" s="55" customFormat="1" ht="15" customHeight="1" x14ac:dyDescent="0.2">
      <c r="D95" s="64"/>
      <c r="E95" s="65"/>
      <c r="F95" s="64"/>
      <c r="G95" s="64"/>
      <c r="H95" s="64"/>
      <c r="I95" s="64"/>
      <c r="J95" s="64"/>
      <c r="K95" s="64"/>
      <c r="L95" s="64"/>
      <c r="M95" s="64"/>
      <c r="N95" s="64"/>
      <c r="O95" s="64"/>
      <c r="P95" s="64"/>
      <c r="Q95" s="64"/>
      <c r="R95" s="64"/>
      <c r="S95" s="64"/>
      <c r="T95" s="64"/>
      <c r="U95" s="64"/>
    </row>
    <row r="96" spans="4:21" s="55" customFormat="1" ht="15" customHeight="1" x14ac:dyDescent="0.2">
      <c r="D96" s="64"/>
      <c r="E96" s="65"/>
      <c r="F96" s="64"/>
      <c r="G96" s="64"/>
      <c r="H96" s="64"/>
      <c r="I96" s="64"/>
      <c r="J96" s="64"/>
      <c r="K96" s="64"/>
      <c r="L96" s="64"/>
      <c r="M96" s="64"/>
      <c r="N96" s="64"/>
      <c r="O96" s="64"/>
      <c r="P96" s="64"/>
      <c r="Q96" s="64"/>
      <c r="R96" s="64"/>
      <c r="S96" s="64"/>
      <c r="T96" s="64"/>
      <c r="U96" s="64"/>
    </row>
    <row r="97" spans="4:21" s="55" customFormat="1" ht="15" customHeight="1" x14ac:dyDescent="0.2">
      <c r="D97" s="64"/>
      <c r="E97" s="65"/>
      <c r="F97" s="64"/>
      <c r="G97" s="64"/>
      <c r="H97" s="64"/>
      <c r="I97" s="64"/>
      <c r="J97" s="64"/>
      <c r="K97" s="64"/>
      <c r="L97" s="64"/>
      <c r="M97" s="64"/>
      <c r="N97" s="64"/>
      <c r="O97" s="64"/>
      <c r="P97" s="64"/>
      <c r="Q97" s="64"/>
      <c r="R97" s="64"/>
      <c r="S97" s="64"/>
      <c r="T97" s="64"/>
      <c r="U97" s="64"/>
    </row>
    <row r="98" spans="4:21" s="55" customFormat="1" ht="15" customHeight="1" x14ac:dyDescent="0.2">
      <c r="D98" s="64"/>
      <c r="E98" s="65"/>
      <c r="F98" s="64"/>
      <c r="G98" s="64"/>
      <c r="H98" s="64"/>
      <c r="I98" s="64"/>
      <c r="J98" s="64"/>
      <c r="K98" s="64"/>
      <c r="L98" s="64"/>
      <c r="M98" s="64"/>
      <c r="N98" s="64"/>
      <c r="O98" s="64"/>
      <c r="P98" s="64"/>
      <c r="Q98" s="64"/>
      <c r="R98" s="64"/>
      <c r="S98" s="64"/>
      <c r="T98" s="64"/>
      <c r="U98" s="64"/>
    </row>
    <row r="99" spans="4:21" s="55" customFormat="1" ht="15" customHeight="1" x14ac:dyDescent="0.2">
      <c r="D99" s="64"/>
      <c r="E99" s="65"/>
      <c r="F99" s="64"/>
      <c r="G99" s="64"/>
      <c r="H99" s="64"/>
      <c r="I99" s="64"/>
      <c r="J99" s="64"/>
      <c r="K99" s="64"/>
      <c r="L99" s="64"/>
      <c r="M99" s="64"/>
      <c r="N99" s="64"/>
      <c r="O99" s="64"/>
      <c r="P99" s="64"/>
      <c r="Q99" s="64"/>
      <c r="R99" s="64"/>
      <c r="S99" s="64"/>
      <c r="T99" s="64"/>
      <c r="U99" s="64"/>
    </row>
    <row r="100" spans="4:21" s="55" customFormat="1" ht="15" customHeight="1" x14ac:dyDescent="0.2">
      <c r="D100" s="64"/>
      <c r="E100" s="65"/>
      <c r="F100" s="64"/>
      <c r="G100" s="64"/>
      <c r="H100" s="64"/>
      <c r="I100" s="64"/>
      <c r="J100" s="64"/>
      <c r="K100" s="64"/>
      <c r="L100" s="64"/>
      <c r="M100" s="64"/>
      <c r="N100" s="64"/>
      <c r="O100" s="64"/>
      <c r="P100" s="64"/>
      <c r="Q100" s="64"/>
      <c r="R100" s="64"/>
      <c r="S100" s="64"/>
      <c r="T100" s="64"/>
      <c r="U100" s="64"/>
    </row>
    <row r="101" spans="4:21" s="55" customFormat="1" ht="15" customHeight="1" x14ac:dyDescent="0.2">
      <c r="D101" s="64"/>
      <c r="E101" s="65"/>
      <c r="F101" s="64"/>
      <c r="G101" s="64"/>
      <c r="H101" s="64"/>
      <c r="I101" s="64"/>
      <c r="J101" s="64"/>
      <c r="K101" s="64"/>
      <c r="L101" s="64"/>
      <c r="M101" s="64"/>
      <c r="N101" s="64"/>
      <c r="O101" s="64"/>
      <c r="P101" s="64"/>
      <c r="Q101" s="64"/>
      <c r="R101" s="64"/>
      <c r="S101" s="64"/>
      <c r="T101" s="64"/>
      <c r="U101" s="64"/>
    </row>
    <row r="102" spans="4:21" s="55" customFormat="1" ht="15" customHeight="1" x14ac:dyDescent="0.2">
      <c r="D102" s="64"/>
      <c r="E102" s="65"/>
      <c r="F102" s="64"/>
      <c r="G102" s="64"/>
      <c r="H102" s="64"/>
      <c r="I102" s="64"/>
      <c r="J102" s="64"/>
      <c r="K102" s="64"/>
      <c r="L102" s="64"/>
      <c r="M102" s="64"/>
      <c r="N102" s="64"/>
      <c r="O102" s="64"/>
      <c r="P102" s="64"/>
      <c r="Q102" s="64"/>
      <c r="R102" s="64"/>
      <c r="S102" s="64"/>
      <c r="T102" s="64"/>
      <c r="U102" s="64"/>
    </row>
    <row r="103" spans="4:21" s="55" customFormat="1" ht="15" customHeight="1" x14ac:dyDescent="0.2">
      <c r="D103" s="64"/>
      <c r="E103" s="65"/>
      <c r="F103" s="64"/>
      <c r="G103" s="64"/>
      <c r="H103" s="64"/>
      <c r="I103" s="64"/>
      <c r="J103" s="64"/>
      <c r="K103" s="64"/>
      <c r="L103" s="64"/>
      <c r="M103" s="64"/>
      <c r="N103" s="64"/>
      <c r="O103" s="64"/>
      <c r="P103" s="64"/>
      <c r="Q103" s="64"/>
      <c r="R103" s="64"/>
      <c r="S103" s="64"/>
      <c r="T103" s="64"/>
      <c r="U103" s="64"/>
    </row>
    <row r="104" spans="4:21" s="55" customFormat="1" ht="15" customHeight="1" x14ac:dyDescent="0.2">
      <c r="D104" s="64"/>
      <c r="E104" s="65"/>
      <c r="F104" s="64"/>
      <c r="G104" s="64"/>
      <c r="H104" s="64"/>
      <c r="I104" s="64"/>
      <c r="J104" s="64"/>
      <c r="K104" s="64"/>
      <c r="L104" s="64"/>
      <c r="M104" s="64"/>
      <c r="N104" s="64"/>
      <c r="O104" s="64"/>
      <c r="P104" s="64"/>
      <c r="Q104" s="64"/>
      <c r="R104" s="64"/>
      <c r="S104" s="64"/>
      <c r="T104" s="64"/>
      <c r="U104" s="64"/>
    </row>
    <row r="105" spans="4:21" s="55" customFormat="1" ht="15" customHeight="1" x14ac:dyDescent="0.2">
      <c r="D105" s="64"/>
      <c r="E105" s="65"/>
      <c r="F105" s="64"/>
      <c r="G105" s="64"/>
      <c r="H105" s="64"/>
      <c r="I105" s="64"/>
      <c r="J105" s="64"/>
      <c r="K105" s="64"/>
      <c r="L105" s="64"/>
      <c r="M105" s="64"/>
      <c r="N105" s="64"/>
      <c r="O105" s="64"/>
      <c r="P105" s="64"/>
      <c r="Q105" s="64"/>
      <c r="R105" s="64"/>
      <c r="S105" s="64"/>
      <c r="T105" s="64"/>
      <c r="U105" s="64"/>
    </row>
    <row r="106" spans="4:21" s="55" customFormat="1" ht="15" customHeight="1" x14ac:dyDescent="0.2">
      <c r="D106" s="64"/>
      <c r="E106" s="65"/>
      <c r="F106" s="64"/>
      <c r="G106" s="64"/>
      <c r="H106" s="64"/>
      <c r="I106" s="64"/>
      <c r="J106" s="64"/>
      <c r="K106" s="64"/>
      <c r="L106" s="64"/>
      <c r="M106" s="64"/>
      <c r="N106" s="64"/>
      <c r="O106" s="64"/>
      <c r="P106" s="64"/>
      <c r="Q106" s="64"/>
      <c r="R106" s="64"/>
      <c r="S106" s="64"/>
      <c r="T106" s="64"/>
      <c r="U106" s="64"/>
    </row>
    <row r="107" spans="4:21" s="55" customFormat="1" ht="15" customHeight="1" x14ac:dyDescent="0.2">
      <c r="D107" s="64"/>
      <c r="E107" s="65"/>
      <c r="F107" s="64"/>
      <c r="G107" s="64"/>
      <c r="H107" s="64"/>
      <c r="I107" s="64"/>
      <c r="J107" s="64"/>
      <c r="K107" s="64"/>
      <c r="L107" s="64"/>
      <c r="M107" s="64"/>
      <c r="N107" s="64"/>
      <c r="O107" s="64"/>
      <c r="P107" s="64"/>
      <c r="Q107" s="64"/>
      <c r="R107" s="64"/>
      <c r="S107" s="64"/>
      <c r="T107" s="64"/>
      <c r="U107" s="64"/>
    </row>
    <row r="108" spans="4:21" s="55" customFormat="1" ht="15" customHeight="1" x14ac:dyDescent="0.2">
      <c r="D108" s="64"/>
      <c r="E108" s="65"/>
      <c r="F108" s="64"/>
      <c r="G108" s="64"/>
      <c r="H108" s="64"/>
      <c r="I108" s="64"/>
      <c r="J108" s="64"/>
      <c r="K108" s="64"/>
      <c r="L108" s="64"/>
      <c r="M108" s="64"/>
      <c r="N108" s="64"/>
      <c r="O108" s="64"/>
      <c r="P108" s="64"/>
      <c r="Q108" s="64"/>
      <c r="R108" s="64"/>
      <c r="S108" s="64"/>
      <c r="T108" s="64"/>
      <c r="U108" s="64"/>
    </row>
    <row r="109" spans="4:21" s="55" customFormat="1" ht="15" customHeight="1" x14ac:dyDescent="0.2">
      <c r="D109" s="64"/>
      <c r="E109" s="65"/>
      <c r="F109" s="64"/>
      <c r="G109" s="64"/>
      <c r="H109" s="64"/>
      <c r="I109" s="64"/>
      <c r="J109" s="64"/>
      <c r="K109" s="64"/>
      <c r="L109" s="64"/>
      <c r="M109" s="64"/>
      <c r="N109" s="64"/>
      <c r="O109" s="64"/>
      <c r="P109" s="64"/>
      <c r="Q109" s="64"/>
      <c r="R109" s="64"/>
      <c r="S109" s="64"/>
      <c r="T109" s="64"/>
      <c r="U109" s="64"/>
    </row>
    <row r="110" spans="4:21" s="55" customFormat="1" ht="15" customHeight="1" x14ac:dyDescent="0.2">
      <c r="D110" s="64"/>
      <c r="E110" s="65"/>
      <c r="F110" s="64"/>
      <c r="G110" s="64"/>
      <c r="H110" s="64"/>
      <c r="I110" s="64"/>
      <c r="J110" s="64"/>
      <c r="K110" s="64"/>
      <c r="L110" s="64"/>
      <c r="M110" s="64"/>
      <c r="N110" s="64"/>
      <c r="O110" s="64"/>
      <c r="P110" s="64"/>
      <c r="Q110" s="64"/>
      <c r="R110" s="64"/>
      <c r="S110" s="64"/>
      <c r="T110" s="64"/>
      <c r="U110" s="64"/>
    </row>
    <row r="111" spans="4:21" s="55" customFormat="1" ht="15" customHeight="1" x14ac:dyDescent="0.2">
      <c r="D111" s="64"/>
      <c r="E111" s="65"/>
      <c r="F111" s="64"/>
      <c r="G111" s="64"/>
      <c r="H111" s="64"/>
      <c r="I111" s="64"/>
      <c r="J111" s="64"/>
      <c r="K111" s="64"/>
      <c r="L111" s="64"/>
      <c r="M111" s="64"/>
      <c r="N111" s="64"/>
      <c r="O111" s="64"/>
      <c r="P111" s="64"/>
      <c r="Q111" s="64"/>
      <c r="R111" s="64"/>
      <c r="S111" s="64"/>
      <c r="T111" s="64"/>
      <c r="U111" s="64"/>
    </row>
    <row r="112" spans="4:21" s="55" customFormat="1" ht="15" customHeight="1" x14ac:dyDescent="0.2">
      <c r="D112" s="64"/>
      <c r="E112" s="65"/>
      <c r="F112" s="64"/>
      <c r="G112" s="64"/>
      <c r="H112" s="64"/>
      <c r="I112" s="64"/>
      <c r="J112" s="64"/>
      <c r="K112" s="64"/>
      <c r="L112" s="64"/>
      <c r="M112" s="64"/>
      <c r="N112" s="64"/>
      <c r="O112" s="64"/>
      <c r="P112" s="64"/>
      <c r="Q112" s="64"/>
      <c r="R112" s="64"/>
      <c r="S112" s="64"/>
      <c r="T112" s="64"/>
      <c r="U112" s="64"/>
    </row>
    <row r="113" spans="4:21" s="55" customFormat="1" ht="15" customHeight="1" x14ac:dyDescent="0.2">
      <c r="D113" s="64"/>
      <c r="E113" s="65"/>
      <c r="F113" s="64"/>
      <c r="G113" s="64"/>
      <c r="H113" s="64"/>
      <c r="I113" s="64"/>
      <c r="J113" s="64"/>
      <c r="K113" s="64"/>
      <c r="L113" s="64"/>
      <c r="M113" s="64"/>
      <c r="N113" s="64"/>
      <c r="O113" s="64"/>
      <c r="P113" s="64"/>
      <c r="Q113" s="64"/>
      <c r="R113" s="64"/>
      <c r="S113" s="64"/>
      <c r="T113" s="64"/>
      <c r="U113" s="64"/>
    </row>
    <row r="114" spans="4:21" s="55" customFormat="1" ht="15" customHeight="1" x14ac:dyDescent="0.2">
      <c r="D114" s="64"/>
      <c r="E114" s="65"/>
      <c r="F114" s="64"/>
      <c r="G114" s="64"/>
      <c r="H114" s="64"/>
      <c r="I114" s="64"/>
      <c r="J114" s="64"/>
      <c r="K114" s="64"/>
      <c r="L114" s="64"/>
      <c r="M114" s="64"/>
      <c r="N114" s="64"/>
      <c r="O114" s="64"/>
      <c r="P114" s="64"/>
      <c r="Q114" s="64"/>
      <c r="R114" s="64"/>
      <c r="S114" s="64"/>
      <c r="T114" s="64"/>
      <c r="U114" s="64"/>
    </row>
    <row r="115" spans="4:21" s="55" customFormat="1" ht="15" customHeight="1" x14ac:dyDescent="0.2">
      <c r="D115" s="64"/>
      <c r="E115" s="65"/>
      <c r="F115" s="64"/>
      <c r="G115" s="64"/>
      <c r="H115" s="64"/>
      <c r="I115" s="64"/>
      <c r="J115" s="64"/>
      <c r="K115" s="64"/>
      <c r="L115" s="64"/>
      <c r="M115" s="64"/>
      <c r="N115" s="64"/>
      <c r="O115" s="64"/>
      <c r="P115" s="64"/>
      <c r="Q115" s="64"/>
      <c r="R115" s="64"/>
      <c r="S115" s="64"/>
      <c r="T115" s="64"/>
      <c r="U115" s="64"/>
    </row>
    <row r="116" spans="4:21" s="55" customFormat="1" ht="15" customHeight="1" x14ac:dyDescent="0.2">
      <c r="D116" s="64"/>
      <c r="E116" s="65"/>
      <c r="F116" s="64"/>
      <c r="G116" s="64"/>
      <c r="H116" s="64"/>
      <c r="I116" s="64"/>
      <c r="J116" s="64"/>
      <c r="K116" s="64"/>
      <c r="L116" s="64"/>
      <c r="M116" s="64"/>
      <c r="N116" s="64"/>
      <c r="O116" s="64"/>
      <c r="P116" s="64"/>
      <c r="Q116" s="64"/>
      <c r="R116" s="64"/>
      <c r="S116" s="64"/>
      <c r="T116" s="64"/>
      <c r="U116" s="64"/>
    </row>
    <row r="117" spans="4:21" s="55" customFormat="1" ht="15" customHeight="1" x14ac:dyDescent="0.2">
      <c r="D117" s="64"/>
      <c r="E117" s="65"/>
      <c r="F117" s="64"/>
      <c r="G117" s="64"/>
      <c r="H117" s="64"/>
      <c r="I117" s="64"/>
      <c r="J117" s="64"/>
      <c r="K117" s="64"/>
      <c r="L117" s="64"/>
      <c r="M117" s="64"/>
      <c r="N117" s="64"/>
      <c r="O117" s="64"/>
      <c r="P117" s="64"/>
      <c r="Q117" s="64"/>
      <c r="R117" s="64"/>
      <c r="S117" s="64"/>
      <c r="T117" s="64"/>
      <c r="U117" s="64"/>
    </row>
    <row r="118" spans="4:21" s="55" customFormat="1" ht="15" customHeight="1" x14ac:dyDescent="0.2">
      <c r="D118" s="64"/>
      <c r="E118" s="65"/>
      <c r="F118" s="64"/>
      <c r="G118" s="64"/>
      <c r="H118" s="64"/>
      <c r="I118" s="64"/>
      <c r="J118" s="64"/>
      <c r="K118" s="64"/>
      <c r="L118" s="64"/>
      <c r="M118" s="64"/>
      <c r="N118" s="64"/>
      <c r="O118" s="64"/>
      <c r="P118" s="64"/>
      <c r="Q118" s="64"/>
      <c r="R118" s="64"/>
      <c r="S118" s="64"/>
      <c r="T118" s="64"/>
      <c r="U118" s="64"/>
    </row>
    <row r="119" spans="4:21" s="55" customFormat="1" ht="15" customHeight="1" x14ac:dyDescent="0.2">
      <c r="D119" s="64"/>
      <c r="E119" s="65"/>
      <c r="F119" s="64"/>
      <c r="G119" s="64"/>
      <c r="H119" s="64"/>
      <c r="I119" s="64"/>
      <c r="J119" s="64"/>
      <c r="K119" s="64"/>
      <c r="L119" s="64"/>
      <c r="M119" s="64"/>
      <c r="N119" s="64"/>
      <c r="O119" s="64"/>
      <c r="P119" s="64"/>
      <c r="Q119" s="64"/>
      <c r="R119" s="64"/>
      <c r="S119" s="64"/>
      <c r="T119" s="64"/>
      <c r="U119" s="64"/>
    </row>
    <row r="120" spans="4:21" s="55" customFormat="1" ht="15" customHeight="1" x14ac:dyDescent="0.2">
      <c r="D120" s="64"/>
      <c r="E120" s="65"/>
      <c r="F120" s="64"/>
      <c r="G120" s="64"/>
      <c r="H120" s="64"/>
      <c r="I120" s="64"/>
      <c r="J120" s="64"/>
      <c r="K120" s="64"/>
      <c r="L120" s="64"/>
      <c r="M120" s="64"/>
      <c r="N120" s="64"/>
      <c r="O120" s="64"/>
      <c r="P120" s="64"/>
      <c r="Q120" s="64"/>
      <c r="R120" s="64"/>
      <c r="S120" s="64"/>
      <c r="T120" s="64"/>
      <c r="U120" s="64"/>
    </row>
    <row r="121" spans="4:21" s="55" customFormat="1" ht="15" customHeight="1" x14ac:dyDescent="0.2">
      <c r="D121" s="64"/>
      <c r="E121" s="65"/>
      <c r="F121" s="64"/>
      <c r="G121" s="64"/>
      <c r="H121" s="64"/>
      <c r="I121" s="64"/>
      <c r="J121" s="64"/>
      <c r="K121" s="64"/>
      <c r="L121" s="64"/>
      <c r="M121" s="64"/>
      <c r="N121" s="64"/>
      <c r="O121" s="64"/>
      <c r="P121" s="64"/>
      <c r="Q121" s="64"/>
      <c r="R121" s="64"/>
      <c r="S121" s="64"/>
      <c r="T121" s="64"/>
      <c r="U121" s="64"/>
    </row>
    <row r="122" spans="4:21" s="55" customFormat="1" ht="15" customHeight="1" x14ac:dyDescent="0.2">
      <c r="D122" s="64"/>
      <c r="E122" s="65"/>
      <c r="F122" s="64"/>
      <c r="G122" s="64"/>
      <c r="H122" s="64"/>
      <c r="I122" s="64"/>
      <c r="J122" s="64"/>
      <c r="K122" s="64"/>
      <c r="L122" s="64"/>
      <c r="M122" s="64"/>
      <c r="N122" s="64"/>
      <c r="O122" s="64"/>
      <c r="P122" s="64"/>
      <c r="Q122" s="64"/>
      <c r="R122" s="64"/>
      <c r="S122" s="64"/>
      <c r="T122" s="64"/>
      <c r="U122" s="64"/>
    </row>
    <row r="123" spans="4:21" s="55" customFormat="1" ht="15" customHeight="1" x14ac:dyDescent="0.2">
      <c r="D123" s="64"/>
      <c r="E123" s="65"/>
      <c r="F123" s="64"/>
      <c r="G123" s="64"/>
      <c r="H123" s="64"/>
      <c r="I123" s="64"/>
      <c r="J123" s="64"/>
      <c r="K123" s="64"/>
      <c r="L123" s="64"/>
      <c r="M123" s="64"/>
      <c r="N123" s="64"/>
      <c r="O123" s="64"/>
      <c r="P123" s="64"/>
      <c r="Q123" s="64"/>
      <c r="R123" s="64"/>
      <c r="S123" s="64"/>
      <c r="T123" s="64"/>
      <c r="U123" s="64"/>
    </row>
    <row r="124" spans="4:21" s="55" customFormat="1" ht="15" customHeight="1" x14ac:dyDescent="0.2">
      <c r="D124" s="64"/>
      <c r="E124" s="65"/>
      <c r="F124" s="64"/>
      <c r="G124" s="64"/>
      <c r="H124" s="64"/>
      <c r="I124" s="64"/>
      <c r="J124" s="64"/>
      <c r="K124" s="64"/>
      <c r="L124" s="64"/>
      <c r="M124" s="64"/>
      <c r="N124" s="64"/>
      <c r="O124" s="64"/>
      <c r="P124" s="64"/>
      <c r="Q124" s="64"/>
      <c r="R124" s="64"/>
      <c r="S124" s="64"/>
      <c r="T124" s="64"/>
      <c r="U124" s="64"/>
    </row>
    <row r="125" spans="4:21" s="55" customFormat="1" ht="10.5" customHeight="1" x14ac:dyDescent="0.2">
      <c r="D125" s="64"/>
      <c r="E125" s="65"/>
      <c r="F125" s="64"/>
      <c r="G125" s="64"/>
      <c r="H125" s="64"/>
      <c r="I125" s="64"/>
      <c r="J125" s="64"/>
      <c r="K125" s="64"/>
      <c r="L125" s="64"/>
      <c r="M125" s="64"/>
      <c r="N125" s="64"/>
      <c r="O125" s="64"/>
      <c r="P125" s="64"/>
      <c r="Q125" s="64"/>
      <c r="R125" s="64"/>
      <c r="S125" s="64"/>
      <c r="T125" s="64"/>
      <c r="U125" s="64"/>
    </row>
    <row r="126" spans="4:21" s="55" customFormat="1" ht="9" customHeight="1" thickBot="1" x14ac:dyDescent="0.25">
      <c r="D126" s="64"/>
      <c r="E126" s="65"/>
      <c r="F126" s="64"/>
      <c r="G126" s="64"/>
      <c r="H126" s="64"/>
      <c r="I126" s="64"/>
      <c r="J126" s="64"/>
      <c r="K126" s="64"/>
      <c r="L126" s="64"/>
      <c r="M126" s="64"/>
      <c r="N126" s="64"/>
      <c r="O126" s="64"/>
      <c r="P126" s="64"/>
      <c r="Q126" s="64"/>
      <c r="R126" s="64"/>
      <c r="S126" s="64"/>
      <c r="T126" s="64"/>
      <c r="U126" s="64"/>
    </row>
    <row r="127" spans="4:21" s="55" customFormat="1" ht="36.75" customHeight="1" thickBot="1" x14ac:dyDescent="0.25">
      <c r="D127" s="64"/>
      <c r="E127" s="337" t="s">
        <v>137</v>
      </c>
      <c r="F127" s="338"/>
      <c r="G127" s="338"/>
      <c r="H127" s="338"/>
      <c r="I127" s="338"/>
      <c r="J127" s="338"/>
      <c r="K127" s="338"/>
      <c r="L127" s="338"/>
      <c r="M127" s="338"/>
      <c r="N127" s="338"/>
      <c r="O127" s="338"/>
      <c r="P127" s="338"/>
      <c r="Q127" s="338"/>
      <c r="R127" s="338"/>
      <c r="S127" s="338"/>
      <c r="T127" s="339"/>
      <c r="U127" s="64"/>
    </row>
    <row r="128" spans="4:21" s="55" customFormat="1" ht="19.5" customHeight="1" x14ac:dyDescent="0.2">
      <c r="D128" s="64"/>
      <c r="E128" s="65"/>
      <c r="F128" s="64"/>
      <c r="G128" s="64"/>
      <c r="H128" s="64"/>
      <c r="I128" s="64"/>
      <c r="J128" s="64"/>
      <c r="K128" s="64"/>
      <c r="L128" s="64"/>
      <c r="M128" s="64"/>
      <c r="N128" s="64"/>
      <c r="O128" s="64"/>
      <c r="P128" s="64"/>
      <c r="Q128" s="64"/>
      <c r="R128" s="64"/>
      <c r="S128" s="64"/>
      <c r="T128" s="64"/>
      <c r="U128" s="64"/>
    </row>
    <row r="129" spans="4:21" s="55" customFormat="1" ht="15" customHeight="1" x14ac:dyDescent="0.2">
      <c r="D129" s="64"/>
      <c r="E129" s="65"/>
      <c r="F129" s="64"/>
      <c r="G129" s="64"/>
      <c r="H129" s="64"/>
      <c r="I129" s="64"/>
      <c r="J129" s="64"/>
      <c r="K129" s="64"/>
      <c r="L129" s="64"/>
      <c r="M129" s="64"/>
      <c r="N129" s="64"/>
      <c r="O129" s="64"/>
      <c r="P129" s="64"/>
      <c r="Q129" s="64"/>
      <c r="R129" s="64"/>
      <c r="S129" s="64"/>
      <c r="T129" s="64"/>
      <c r="U129" s="64"/>
    </row>
    <row r="130" spans="4:21" s="55" customFormat="1" ht="15" customHeight="1" x14ac:dyDescent="0.2">
      <c r="D130" s="64"/>
      <c r="E130" s="65"/>
      <c r="F130" s="64"/>
      <c r="G130" s="64"/>
      <c r="H130" s="64"/>
      <c r="I130" s="64"/>
      <c r="J130" s="64"/>
      <c r="K130" s="64"/>
      <c r="L130" s="64"/>
      <c r="M130" s="64"/>
      <c r="N130" s="64"/>
      <c r="O130" s="64"/>
      <c r="P130" s="64"/>
      <c r="Q130" s="64"/>
      <c r="R130" s="64"/>
      <c r="S130" s="64"/>
      <c r="T130" s="64"/>
      <c r="U130" s="64"/>
    </row>
    <row r="131" spans="4:21" s="55" customFormat="1" ht="15" customHeight="1" x14ac:dyDescent="0.2">
      <c r="D131" s="64"/>
      <c r="E131" s="65"/>
      <c r="F131" s="64"/>
      <c r="G131" s="64"/>
      <c r="H131" s="64"/>
      <c r="I131" s="64"/>
      <c r="J131" s="64"/>
      <c r="K131" s="64"/>
      <c r="L131" s="64"/>
      <c r="M131" s="64"/>
      <c r="N131" s="64"/>
      <c r="O131" s="64"/>
      <c r="P131" s="64"/>
      <c r="Q131" s="64"/>
      <c r="R131" s="64"/>
      <c r="S131" s="64"/>
      <c r="T131" s="64"/>
      <c r="U131" s="64"/>
    </row>
    <row r="132" spans="4:21" s="55" customFormat="1" ht="15" customHeight="1" x14ac:dyDescent="0.2">
      <c r="D132" s="64"/>
      <c r="E132" s="65"/>
      <c r="F132" s="64"/>
      <c r="G132" s="64"/>
      <c r="H132" s="64"/>
      <c r="I132" s="64"/>
      <c r="J132" s="64"/>
      <c r="K132" s="64"/>
      <c r="L132" s="64"/>
      <c r="M132" s="64"/>
      <c r="N132" s="64"/>
      <c r="O132" s="64"/>
      <c r="P132" s="64"/>
      <c r="Q132" s="64"/>
      <c r="R132" s="64"/>
      <c r="S132" s="64"/>
      <c r="T132" s="64"/>
      <c r="U132" s="64"/>
    </row>
    <row r="133" spans="4:21" s="55" customFormat="1" ht="15" customHeight="1" x14ac:dyDescent="0.2">
      <c r="D133" s="64"/>
      <c r="E133" s="65"/>
      <c r="F133" s="64"/>
      <c r="G133" s="64"/>
      <c r="H133" s="64"/>
      <c r="I133" s="64"/>
      <c r="J133" s="64"/>
      <c r="K133" s="64"/>
      <c r="L133" s="64"/>
      <c r="M133" s="64"/>
      <c r="N133" s="64"/>
      <c r="O133" s="64"/>
      <c r="P133" s="64"/>
      <c r="Q133" s="64"/>
      <c r="R133" s="64"/>
      <c r="S133" s="64"/>
      <c r="T133" s="64"/>
      <c r="U133" s="64"/>
    </row>
    <row r="134" spans="4:21" s="55" customFormat="1" ht="15" customHeight="1" x14ac:dyDescent="0.2">
      <c r="D134" s="53"/>
      <c r="E134" s="54"/>
      <c r="F134" s="53"/>
      <c r="G134" s="53"/>
      <c r="H134" s="53"/>
      <c r="I134" s="53"/>
      <c r="J134" s="53"/>
      <c r="K134" s="53"/>
      <c r="L134" s="53"/>
      <c r="M134" s="53"/>
      <c r="N134" s="53"/>
      <c r="O134" s="53"/>
      <c r="P134" s="53"/>
      <c r="Q134" s="53"/>
      <c r="R134" s="53"/>
      <c r="S134" s="53"/>
      <c r="T134" s="53"/>
      <c r="U134" s="53"/>
    </row>
    <row r="135" spans="4:21" s="55" customFormat="1" ht="15" customHeight="1" x14ac:dyDescent="0.2">
      <c r="D135" s="53"/>
      <c r="E135" s="54"/>
      <c r="F135" s="53"/>
      <c r="G135" s="53"/>
      <c r="H135" s="53"/>
      <c r="I135" s="53"/>
      <c r="J135" s="53"/>
      <c r="K135" s="53"/>
      <c r="L135" s="53"/>
      <c r="M135" s="53"/>
      <c r="N135" s="53"/>
      <c r="O135" s="53"/>
      <c r="P135" s="53"/>
      <c r="Q135" s="53"/>
      <c r="R135" s="53"/>
      <c r="S135" s="53"/>
      <c r="T135" s="53"/>
      <c r="U135" s="53"/>
    </row>
    <row r="136" spans="4:21" s="55" customFormat="1" ht="15" customHeight="1" x14ac:dyDescent="0.2">
      <c r="D136" s="64"/>
      <c r="E136" s="65"/>
      <c r="F136" s="64"/>
      <c r="G136" s="64"/>
      <c r="H136" s="64"/>
      <c r="I136" s="64"/>
      <c r="J136" s="64"/>
      <c r="K136" s="64"/>
      <c r="L136" s="64"/>
      <c r="M136" s="64"/>
      <c r="N136" s="64"/>
      <c r="O136" s="64"/>
      <c r="P136" s="64"/>
      <c r="Q136" s="64"/>
      <c r="R136" s="64"/>
      <c r="S136" s="64"/>
      <c r="T136" s="64"/>
      <c r="U136" s="64"/>
    </row>
    <row r="137" spans="4:21" ht="19" x14ac:dyDescent="0.2">
      <c r="D137" s="64"/>
      <c r="E137" s="65"/>
      <c r="F137" s="64"/>
      <c r="G137" s="64"/>
      <c r="H137" s="64"/>
      <c r="I137" s="64"/>
      <c r="J137" s="64"/>
      <c r="K137" s="64"/>
      <c r="L137" s="64"/>
      <c r="M137" s="64"/>
      <c r="N137" s="64"/>
      <c r="O137" s="64"/>
      <c r="P137" s="64"/>
      <c r="Q137" s="64"/>
      <c r="R137" s="64"/>
      <c r="S137" s="64"/>
      <c r="T137" s="64"/>
      <c r="U137" s="64"/>
    </row>
    <row r="138" spans="4:21" ht="19" x14ac:dyDescent="0.2">
      <c r="D138" s="64"/>
      <c r="E138" s="65"/>
      <c r="F138" s="64"/>
      <c r="G138" s="64"/>
      <c r="H138" s="64"/>
      <c r="I138" s="64"/>
      <c r="J138" s="64"/>
      <c r="K138" s="64"/>
      <c r="L138" s="64"/>
      <c r="M138" s="64"/>
      <c r="N138" s="64"/>
      <c r="O138" s="64"/>
      <c r="P138" s="64"/>
      <c r="Q138" s="64"/>
      <c r="R138" s="64"/>
      <c r="S138" s="64"/>
      <c r="T138" s="64"/>
      <c r="U138" s="64"/>
    </row>
    <row r="139" spans="4:21" ht="19" x14ac:dyDescent="0.2">
      <c r="D139" s="64"/>
      <c r="E139" s="65"/>
      <c r="F139" s="64"/>
      <c r="G139" s="64"/>
      <c r="H139" s="64"/>
      <c r="I139" s="64"/>
      <c r="J139" s="64"/>
      <c r="K139" s="64"/>
      <c r="L139" s="64"/>
      <c r="M139" s="64"/>
      <c r="N139" s="64"/>
      <c r="O139" s="64"/>
      <c r="P139" s="64"/>
      <c r="Q139" s="64"/>
      <c r="R139" s="64"/>
      <c r="S139" s="64"/>
      <c r="T139" s="64"/>
      <c r="U139" s="64"/>
    </row>
    <row r="140" spans="4:21" ht="19" x14ac:dyDescent="0.2">
      <c r="D140" s="53"/>
      <c r="E140" s="54"/>
      <c r="F140" s="53"/>
      <c r="G140" s="53"/>
      <c r="H140" s="53"/>
      <c r="I140" s="53"/>
      <c r="J140" s="53"/>
      <c r="K140" s="53"/>
      <c r="L140" s="53"/>
      <c r="M140" s="53"/>
      <c r="N140" s="53"/>
      <c r="O140" s="53"/>
      <c r="P140" s="53"/>
      <c r="Q140" s="53"/>
      <c r="R140" s="53"/>
      <c r="S140" s="53"/>
      <c r="T140" s="53"/>
      <c r="U140" s="53"/>
    </row>
    <row r="141" spans="4:21" ht="19" x14ac:dyDescent="0.2">
      <c r="D141" s="53"/>
      <c r="E141" s="54"/>
      <c r="F141" s="53"/>
      <c r="G141" s="53"/>
      <c r="H141" s="53"/>
      <c r="I141" s="53"/>
      <c r="J141" s="53"/>
      <c r="K141" s="53"/>
      <c r="L141" s="53"/>
      <c r="M141" s="53"/>
      <c r="N141" s="53"/>
      <c r="O141" s="53"/>
      <c r="P141" s="53"/>
      <c r="Q141" s="53"/>
      <c r="R141" s="53"/>
      <c r="S141" s="53"/>
      <c r="T141" s="53"/>
      <c r="U141" s="53"/>
    </row>
    <row r="142" spans="4:21" ht="19" x14ac:dyDescent="0.2">
      <c r="D142" s="64"/>
      <c r="E142" s="65"/>
      <c r="F142" s="64"/>
      <c r="G142" s="64"/>
      <c r="H142" s="64"/>
      <c r="I142" s="64"/>
      <c r="J142" s="64"/>
      <c r="K142" s="64"/>
      <c r="L142" s="64"/>
      <c r="M142" s="64"/>
      <c r="N142" s="64"/>
      <c r="O142" s="64"/>
      <c r="P142" s="64"/>
      <c r="Q142" s="64"/>
      <c r="R142" s="64"/>
      <c r="S142" s="64"/>
      <c r="T142" s="64"/>
      <c r="U142" s="64"/>
    </row>
    <row r="143" spans="4:21" ht="19" x14ac:dyDescent="0.2">
      <c r="D143" s="64"/>
      <c r="E143" s="65"/>
      <c r="F143" s="64"/>
      <c r="G143" s="64"/>
      <c r="H143" s="64"/>
      <c r="I143" s="64"/>
      <c r="J143" s="64"/>
      <c r="K143" s="64"/>
      <c r="L143" s="64"/>
      <c r="M143" s="64"/>
      <c r="N143" s="64"/>
      <c r="O143" s="64"/>
      <c r="P143" s="64"/>
      <c r="Q143" s="64"/>
      <c r="R143" s="64"/>
      <c r="S143" s="64"/>
      <c r="T143" s="64"/>
      <c r="U143" s="64"/>
    </row>
    <row r="144" spans="4:21" ht="19" x14ac:dyDescent="0.2">
      <c r="D144" s="64"/>
      <c r="E144" s="65"/>
      <c r="F144" s="64"/>
      <c r="G144" s="64"/>
      <c r="H144" s="64"/>
      <c r="I144" s="64"/>
      <c r="J144" s="64"/>
      <c r="K144" s="64"/>
      <c r="L144" s="64"/>
      <c r="M144" s="64"/>
      <c r="N144" s="64"/>
      <c r="O144" s="64"/>
      <c r="P144" s="64"/>
      <c r="Q144" s="64"/>
      <c r="R144" s="64"/>
      <c r="S144" s="64"/>
      <c r="T144" s="64"/>
      <c r="U144" s="64"/>
    </row>
    <row r="145" spans="4:21" ht="19" x14ac:dyDescent="0.2">
      <c r="D145" s="64"/>
      <c r="E145" s="65"/>
      <c r="F145" s="64"/>
      <c r="G145" s="64"/>
      <c r="H145" s="64"/>
      <c r="I145" s="64"/>
      <c r="J145" s="64"/>
      <c r="K145" s="64"/>
      <c r="L145" s="64"/>
      <c r="M145" s="64"/>
      <c r="N145" s="64"/>
      <c r="O145" s="64"/>
      <c r="P145" s="64"/>
      <c r="Q145" s="64"/>
      <c r="R145" s="64"/>
      <c r="S145" s="64"/>
      <c r="T145" s="64"/>
      <c r="U145" s="64"/>
    </row>
    <row r="146" spans="4:21" ht="19" x14ac:dyDescent="0.2">
      <c r="D146" s="53"/>
      <c r="E146" s="54"/>
      <c r="F146" s="53"/>
      <c r="G146" s="53"/>
      <c r="H146" s="53"/>
      <c r="I146" s="53"/>
      <c r="J146" s="53"/>
      <c r="K146" s="53"/>
      <c r="L146" s="53"/>
      <c r="M146" s="53"/>
      <c r="N146" s="53"/>
      <c r="O146" s="53"/>
      <c r="P146" s="53"/>
      <c r="Q146" s="53"/>
      <c r="R146" s="53"/>
      <c r="S146" s="53"/>
      <c r="T146" s="53"/>
      <c r="U146" s="53"/>
    </row>
    <row r="147" spans="4:21" ht="19" x14ac:dyDescent="0.2">
      <c r="D147" s="53"/>
      <c r="E147" s="54"/>
      <c r="F147" s="53"/>
      <c r="G147" s="53"/>
      <c r="H147" s="53"/>
      <c r="I147" s="53"/>
      <c r="J147" s="53"/>
      <c r="K147" s="53"/>
      <c r="L147" s="53"/>
      <c r="M147" s="53"/>
      <c r="N147" s="53"/>
      <c r="O147" s="53"/>
      <c r="P147" s="53"/>
      <c r="Q147" s="53"/>
      <c r="R147" s="53"/>
      <c r="S147" s="53"/>
      <c r="T147" s="53"/>
      <c r="U147" s="53"/>
    </row>
    <row r="148" spans="4:21" ht="19" x14ac:dyDescent="0.2">
      <c r="D148" s="64"/>
      <c r="E148" s="65"/>
      <c r="F148" s="64"/>
      <c r="G148" s="64"/>
      <c r="H148" s="64"/>
      <c r="I148" s="64"/>
      <c r="J148" s="64"/>
      <c r="K148" s="64"/>
      <c r="L148" s="64"/>
      <c r="M148" s="64"/>
      <c r="N148" s="64"/>
      <c r="O148" s="64"/>
      <c r="P148" s="64"/>
      <c r="Q148" s="64"/>
      <c r="R148" s="64"/>
      <c r="S148" s="64"/>
      <c r="T148" s="64"/>
      <c r="U148" s="64"/>
    </row>
    <row r="149" spans="4:21" ht="19" x14ac:dyDescent="0.2">
      <c r="D149" s="64"/>
      <c r="E149" s="65"/>
      <c r="F149" s="64"/>
      <c r="G149" s="64"/>
      <c r="H149" s="64"/>
      <c r="I149" s="64"/>
      <c r="J149" s="64"/>
      <c r="K149" s="64"/>
      <c r="L149" s="64"/>
      <c r="M149" s="64"/>
      <c r="N149" s="64"/>
      <c r="O149" s="64"/>
      <c r="P149" s="64"/>
      <c r="Q149" s="64"/>
      <c r="R149" s="64"/>
      <c r="S149" s="64"/>
      <c r="T149" s="64"/>
      <c r="U149" s="64"/>
    </row>
    <row r="150" spans="4:21" ht="19" x14ac:dyDescent="0.2">
      <c r="D150" s="64"/>
      <c r="E150" s="65"/>
      <c r="F150" s="64"/>
      <c r="G150" s="64"/>
      <c r="H150" s="64"/>
      <c r="I150" s="64"/>
      <c r="J150" s="64"/>
      <c r="K150" s="64"/>
      <c r="L150" s="64"/>
      <c r="M150" s="64"/>
      <c r="N150" s="64"/>
      <c r="O150" s="64"/>
      <c r="P150" s="64"/>
      <c r="Q150" s="64"/>
      <c r="R150" s="64"/>
      <c r="S150" s="64"/>
      <c r="T150" s="64"/>
      <c r="U150" s="64"/>
    </row>
    <row r="151" spans="4:21" ht="19" x14ac:dyDescent="0.2">
      <c r="D151" s="64"/>
      <c r="E151" s="65"/>
      <c r="F151" s="64"/>
      <c r="G151" s="64"/>
      <c r="H151" s="64"/>
      <c r="I151" s="64"/>
      <c r="J151" s="64"/>
      <c r="K151" s="64"/>
      <c r="L151" s="64"/>
      <c r="M151" s="64"/>
      <c r="N151" s="64"/>
      <c r="O151" s="64"/>
      <c r="P151" s="64"/>
      <c r="Q151" s="64"/>
      <c r="R151" s="64"/>
      <c r="S151" s="64"/>
      <c r="T151" s="64"/>
      <c r="U151" s="64"/>
    </row>
    <row r="152" spans="4:21" ht="19" x14ac:dyDescent="0.2">
      <c r="D152" s="53"/>
      <c r="E152" s="54"/>
      <c r="F152" s="53"/>
      <c r="G152" s="53"/>
      <c r="H152" s="53"/>
      <c r="I152" s="53"/>
      <c r="J152" s="53"/>
      <c r="K152" s="53"/>
      <c r="L152" s="53"/>
      <c r="M152" s="53"/>
      <c r="N152" s="53"/>
      <c r="O152" s="53"/>
      <c r="P152" s="53"/>
      <c r="Q152" s="53"/>
      <c r="R152" s="53"/>
      <c r="S152" s="53"/>
      <c r="T152" s="53"/>
      <c r="U152" s="53"/>
    </row>
    <row r="153" spans="4:21" ht="19" x14ac:dyDescent="0.2">
      <c r="D153" s="53"/>
      <c r="E153" s="54"/>
      <c r="F153" s="53"/>
      <c r="G153" s="53"/>
      <c r="H153" s="53"/>
      <c r="I153" s="53"/>
      <c r="J153" s="53"/>
      <c r="K153" s="53"/>
      <c r="L153" s="53"/>
      <c r="M153" s="53"/>
      <c r="N153" s="53"/>
      <c r="O153" s="53"/>
      <c r="P153" s="53"/>
      <c r="Q153" s="53"/>
      <c r="R153" s="53"/>
      <c r="S153" s="53"/>
      <c r="T153" s="53"/>
      <c r="U153" s="53"/>
    </row>
    <row r="154" spans="4:21" ht="19" x14ac:dyDescent="0.2">
      <c r="D154" s="64"/>
      <c r="E154" s="65"/>
      <c r="F154" s="64"/>
      <c r="G154" s="64"/>
      <c r="H154" s="64"/>
      <c r="I154" s="64"/>
      <c r="J154" s="64"/>
      <c r="K154" s="64"/>
      <c r="L154" s="64"/>
      <c r="M154" s="64"/>
      <c r="N154" s="64"/>
      <c r="O154" s="64"/>
      <c r="P154" s="64"/>
      <c r="Q154" s="64"/>
      <c r="R154" s="64"/>
      <c r="S154" s="64"/>
      <c r="T154" s="64"/>
      <c r="U154" s="64"/>
    </row>
    <row r="155" spans="4:21" ht="19" x14ac:dyDescent="0.2">
      <c r="D155" s="64"/>
      <c r="E155" s="65"/>
      <c r="F155" s="64"/>
      <c r="G155" s="64"/>
      <c r="H155" s="64"/>
      <c r="I155" s="64"/>
      <c r="J155" s="64"/>
      <c r="K155" s="64"/>
      <c r="L155" s="64"/>
      <c r="M155" s="64"/>
      <c r="N155" s="64"/>
      <c r="O155" s="64"/>
      <c r="P155" s="64"/>
      <c r="Q155" s="64"/>
      <c r="R155" s="64"/>
      <c r="S155" s="64"/>
      <c r="T155" s="64"/>
      <c r="U155" s="64"/>
    </row>
    <row r="156" spans="4:21" ht="19" x14ac:dyDescent="0.2">
      <c r="D156" s="64"/>
      <c r="E156" s="65"/>
      <c r="F156" s="64"/>
      <c r="G156" s="64"/>
      <c r="H156" s="64"/>
      <c r="I156" s="64"/>
      <c r="J156" s="64"/>
      <c r="K156" s="64"/>
      <c r="L156" s="64"/>
      <c r="M156" s="64"/>
      <c r="N156" s="64"/>
      <c r="O156" s="64"/>
      <c r="P156" s="64"/>
      <c r="Q156" s="64"/>
      <c r="R156" s="64"/>
      <c r="S156" s="64"/>
      <c r="T156" s="64"/>
      <c r="U156" s="64"/>
    </row>
  </sheetData>
  <sheetProtection algorithmName="SHA-512" hashValue="ZzCECyIVBPd37jSrQy+2HgDh1gA2l+RbuQKpeJt9K379tiwf9hb984Gxkw1ON259w7jHqhO1Pd6M+hTw89MiWg==" saltValue="cw005/y53htsh6iPKOT0Rw==" spinCount="100000" sheet="1" formatCells="0" formatColumns="0" formatRows="0" insertColumns="0" insertRows="0" deleteRows="0"/>
  <mergeCells count="50">
    <mergeCell ref="M23:O23"/>
    <mergeCell ref="M24:O24"/>
    <mergeCell ref="P23:T23"/>
    <mergeCell ref="K38:T38"/>
    <mergeCell ref="E38:J38"/>
    <mergeCell ref="H39:J40"/>
    <mergeCell ref="E127:T127"/>
    <mergeCell ref="P20:T20"/>
    <mergeCell ref="E21:I21"/>
    <mergeCell ref="J21:O21"/>
    <mergeCell ref="P21:T21"/>
    <mergeCell ref="E24:G24"/>
    <mergeCell ref="H23:I23"/>
    <mergeCell ref="H24:I24"/>
    <mergeCell ref="J23:L23"/>
    <mergeCell ref="E23:G23"/>
    <mergeCell ref="E20:I20"/>
    <mergeCell ref="J20:O20"/>
    <mergeCell ref="J24:L24"/>
    <mergeCell ref="H50:J50"/>
    <mergeCell ref="H51:J51"/>
    <mergeCell ref="H52:J52"/>
    <mergeCell ref="E92:T92"/>
    <mergeCell ref="E58:T58"/>
    <mergeCell ref="H53:J53"/>
    <mergeCell ref="H54:J54"/>
    <mergeCell ref="H55:J55"/>
    <mergeCell ref="H56:J56"/>
    <mergeCell ref="H49:J49"/>
    <mergeCell ref="H41:J41"/>
    <mergeCell ref="H42:J42"/>
    <mergeCell ref="H43:J43"/>
    <mergeCell ref="H44:J44"/>
    <mergeCell ref="H45:J45"/>
    <mergeCell ref="V23:AA24"/>
    <mergeCell ref="V25:AA27"/>
    <mergeCell ref="H46:J46"/>
    <mergeCell ref="H47:J47"/>
    <mergeCell ref="H48:J48"/>
    <mergeCell ref="W40:Y40"/>
    <mergeCell ref="P24:T24"/>
    <mergeCell ref="E26:T26"/>
    <mergeCell ref="E27:T27"/>
    <mergeCell ref="E34:T36"/>
    <mergeCell ref="E29:T29"/>
    <mergeCell ref="E30:T30"/>
    <mergeCell ref="E31:T33"/>
    <mergeCell ref="E39:E40"/>
    <mergeCell ref="F39:F40"/>
    <mergeCell ref="G39:G40"/>
  </mergeCells>
  <conditionalFormatting sqref="E27">
    <cfRule type="containsBlanks" dxfId="719" priority="12" stopIfTrue="1">
      <formula>LEN(TRIM(E27))=0</formula>
    </cfRule>
  </conditionalFormatting>
  <conditionalFormatting sqref="H41:H55">
    <cfRule type="containsBlanks" dxfId="718" priority="6" stopIfTrue="1">
      <formula>LEN(TRIM(H41))=0</formula>
    </cfRule>
  </conditionalFormatting>
  <printOptions gridLines="1"/>
  <pageMargins left="0" right="0" top="0" bottom="0" header="0" footer="0"/>
  <pageSetup paperSize="9" scale="29" fitToHeight="0" orientation="portrait" r:id="rId1"/>
  <drawing r:id="rId2"/>
  <picture r:id="rId3"/>
  <extLst>
    <ext xmlns:x14="http://schemas.microsoft.com/office/spreadsheetml/2009/9/main" uri="{78C0D931-6437-407d-A8EE-F0AAD7539E65}">
      <x14:conditionalFormattings>
        <x14:conditionalFormatting xmlns:xm="http://schemas.microsoft.com/office/excel/2006/main">
          <x14:cfRule type="containsText" priority="160" operator="containsText" id="{A3378E9C-D1C1-486C-A3EC-699B376D3542}">
            <xm:f>NOT(ISERROR(SEARCH('Welfare model'!$D$10,H41)))</xm:f>
            <xm:f>'Welfare model'!$D$10</xm:f>
            <x14:dxf>
              <font>
                <color theme="1"/>
              </font>
              <fill>
                <patternFill>
                  <bgColor rgb="FFC00000"/>
                </patternFill>
              </fill>
            </x14:dxf>
          </x14:cfRule>
          <x14:cfRule type="containsText" priority="161" operator="containsText" id="{1FD1C60D-8750-4A00-8C74-C6238606A644}">
            <xm:f>NOT(ISERROR(SEARCH('Welfare model'!$D$7,H41)))</xm:f>
            <xm:f>'Welfare model'!$D$7</xm:f>
            <x14:dxf>
              <font>
                <color theme="1"/>
              </font>
              <fill>
                <patternFill>
                  <bgColor theme="9"/>
                </patternFill>
              </fill>
            </x14:dxf>
          </x14:cfRule>
          <x14:cfRule type="containsText" priority="162" operator="containsText" id="{28495545-839C-4003-8308-5927D7AA14EA}">
            <xm:f>NOT(ISERROR(SEARCH('Welfare model'!$D$9,H41)))</xm:f>
            <xm:f>'Welfare model'!$D$9</xm:f>
            <x14:dxf>
              <font>
                <color theme="1"/>
              </font>
              <fill>
                <patternFill>
                  <bgColor theme="5"/>
                </patternFill>
              </fill>
            </x14:dxf>
          </x14:cfRule>
          <x14:cfRule type="containsText" priority="163" operator="containsText" id="{5ABEC88B-EB73-485C-8885-AED8A36F3602}">
            <xm:f>NOT(ISERROR(SEARCH('Welfare model'!$D$8,H41)))</xm:f>
            <xm:f>'Welfare model'!$D$8</xm:f>
            <x14:dxf>
              <font>
                <color theme="1"/>
              </font>
              <fill>
                <patternFill>
                  <bgColor theme="7"/>
                </patternFill>
              </fill>
            </x14:dxf>
          </x14:cfRule>
          <xm:sqref>H41:H55</xm:sqref>
        </x14:conditionalFormatting>
        <x14:conditionalFormatting xmlns:xm="http://schemas.microsoft.com/office/excel/2006/main">
          <x14:cfRule type="containsText" priority="156" operator="containsText" id="{D19007EA-7484-451B-BACD-4CFD90B2BDDD}">
            <xm:f>NOT(ISERROR(SEARCH('Welfare model'!$D$7,E27)))</xm:f>
            <xm:f>'Welfare model'!$D$7</xm:f>
            <x14:dxf>
              <fill>
                <patternFill>
                  <bgColor theme="9"/>
                </patternFill>
              </fill>
            </x14:dxf>
          </x14:cfRule>
          <x14:cfRule type="containsText" priority="157" operator="containsText" id="{FEAF29FA-B6C0-4B70-B9E6-194F7E89910B}">
            <xm:f>NOT(ISERROR(SEARCH('Welfare model'!$D$8,E27)))</xm:f>
            <xm:f>'Welfare model'!$D$8</xm:f>
            <x14:dxf>
              <fill>
                <patternFill>
                  <bgColor theme="7"/>
                </patternFill>
              </fill>
            </x14:dxf>
          </x14:cfRule>
          <x14:cfRule type="containsText" priority="158" operator="containsText" id="{90880936-3DC8-4CB3-BE92-76D27E27807D}">
            <xm:f>NOT(ISERROR(SEARCH('Welfare model'!$D$9,E27)))</xm:f>
            <xm:f>'Welfare model'!$D$9</xm:f>
            <x14:dxf>
              <fill>
                <patternFill>
                  <bgColor theme="5"/>
                </patternFill>
              </fill>
            </x14:dxf>
          </x14:cfRule>
          <x14:cfRule type="containsText" priority="159" operator="containsText" id="{E85E0858-BFD4-4434-994A-F493F450CA7F}">
            <xm:f>NOT(ISERROR(SEARCH('Welfare model'!$D$10,E27)))</xm:f>
            <xm:f>'Welfare model'!$D$10</xm:f>
            <x14:dxf>
              <fill>
                <patternFill>
                  <bgColor rgb="FFC00000"/>
                </patternFill>
              </fill>
            </x14:dxf>
          </x14:cfRule>
          <xm:sqref>E27</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F6B75-1237-4137-85A2-A5E4010AB2EE}">
  <dimension ref="B1:AJ56"/>
  <sheetViews>
    <sheetView zoomScale="80" zoomScaleNormal="80" workbookViewId="0">
      <pane xSplit="3" ySplit="12" topLeftCell="D13" activePane="bottomRight" state="frozen"/>
      <selection activeCell="AL54" sqref="AL54"/>
      <selection pane="topRight" activeCell="AL54" sqref="AL54"/>
      <selection pane="bottomLeft" activeCell="AL54" sqref="AL54"/>
      <selection pane="bottomRight" activeCell="O9" sqref="O9:U9"/>
    </sheetView>
  </sheetViews>
  <sheetFormatPr baseColWidth="10" defaultColWidth="12.5" defaultRowHeight="16" x14ac:dyDescent="0.2"/>
  <cols>
    <col min="1" max="1" width="5.1640625" style="51" customWidth="1"/>
    <col min="2" max="2" width="2.5" style="51" customWidth="1"/>
    <col min="3" max="3" width="33.1640625" style="51" bestFit="1" customWidth="1"/>
    <col min="4" max="33" width="6.6640625" style="51" customWidth="1"/>
    <col min="34" max="34" width="4.6640625" style="51" hidden="1" customWidth="1"/>
    <col min="35" max="35" width="18.5" style="51" customWidth="1"/>
    <col min="36" max="36" width="1.6640625" style="51" customWidth="1"/>
    <col min="37" max="37" width="7" style="51" customWidth="1"/>
    <col min="38" max="40" width="12.5" style="51"/>
    <col min="41" max="41" width="26.6640625" style="51" customWidth="1"/>
    <col min="42" max="16384" width="12.5" style="51"/>
  </cols>
  <sheetData>
    <row r="1" spans="2:36" ht="17" thickBot="1" x14ac:dyDescent="0.25"/>
    <row r="2" spans="2:36" x14ac:dyDescent="0.2">
      <c r="B2" s="86"/>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87"/>
    </row>
    <row r="3" spans="2:36" x14ac:dyDescent="0.2">
      <c r="B3" s="94"/>
      <c r="C3" s="214"/>
      <c r="D3" s="214"/>
      <c r="E3" s="214"/>
      <c r="F3" s="214"/>
      <c r="G3" s="214"/>
      <c r="H3" s="214"/>
      <c r="I3" s="214"/>
      <c r="J3" s="214"/>
      <c r="K3" s="214"/>
      <c r="L3" s="214"/>
      <c r="M3" s="214"/>
      <c r="N3" s="214"/>
      <c r="O3" s="214"/>
      <c r="P3" s="214"/>
      <c r="Q3" s="214"/>
      <c r="R3" s="214"/>
      <c r="S3" s="214"/>
      <c r="T3" s="214"/>
      <c r="U3" s="214"/>
      <c r="V3" s="214"/>
      <c r="W3" s="214"/>
      <c r="X3" s="214"/>
      <c r="Y3" s="214"/>
      <c r="Z3" s="214"/>
      <c r="AA3" s="214"/>
      <c r="AB3" s="214"/>
      <c r="AC3" s="214"/>
      <c r="AD3" s="214"/>
      <c r="AE3" s="214"/>
      <c r="AF3" s="214"/>
      <c r="AG3" s="214"/>
      <c r="AH3" s="214"/>
      <c r="AI3" s="214"/>
      <c r="AJ3" s="96"/>
    </row>
    <row r="4" spans="2:36" x14ac:dyDescent="0.2">
      <c r="B4" s="9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96"/>
    </row>
    <row r="5" spans="2:36" x14ac:dyDescent="0.2">
      <c r="B5" s="94"/>
      <c r="C5" s="214"/>
      <c r="D5" s="214"/>
      <c r="E5" s="214"/>
      <c r="F5" s="214"/>
      <c r="G5" s="214"/>
      <c r="H5" s="214"/>
      <c r="I5" s="214"/>
      <c r="J5" s="214"/>
      <c r="K5" s="214"/>
      <c r="L5" s="214"/>
      <c r="M5" s="214"/>
      <c r="N5" s="214"/>
      <c r="O5" s="214"/>
      <c r="P5" s="214"/>
      <c r="Q5" s="214"/>
      <c r="R5" s="214"/>
      <c r="S5" s="214"/>
      <c r="T5" s="214"/>
      <c r="U5" s="214"/>
      <c r="V5" s="214"/>
      <c r="W5" s="214"/>
      <c r="X5" s="214"/>
      <c r="Y5" s="214"/>
      <c r="Z5" s="214"/>
      <c r="AA5" s="214"/>
      <c r="AB5" s="214"/>
      <c r="AC5" s="214"/>
      <c r="AD5" s="214"/>
      <c r="AE5" s="214"/>
      <c r="AF5" s="214"/>
      <c r="AG5" s="214"/>
      <c r="AH5" s="214"/>
      <c r="AI5" s="214"/>
      <c r="AJ5" s="96"/>
    </row>
    <row r="6" spans="2:36" x14ac:dyDescent="0.2">
      <c r="B6" s="94"/>
      <c r="C6" s="214"/>
      <c r="D6" s="214"/>
      <c r="E6" s="214"/>
      <c r="F6" s="214"/>
      <c r="G6" s="214"/>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96"/>
    </row>
    <row r="7" spans="2:36" ht="17" thickBot="1" x14ac:dyDescent="0.25">
      <c r="B7" s="94"/>
      <c r="C7" s="214"/>
      <c r="D7" s="214"/>
      <c r="E7" s="214"/>
      <c r="F7" s="214"/>
      <c r="G7" s="214"/>
      <c r="H7" s="214"/>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4"/>
      <c r="AI7" s="214"/>
      <c r="AJ7" s="96"/>
    </row>
    <row r="8" spans="2:36" s="90" customFormat="1" ht="15" x14ac:dyDescent="0.2">
      <c r="B8" s="88"/>
      <c r="C8" s="211"/>
      <c r="D8" s="211"/>
      <c r="E8" s="211"/>
      <c r="F8" s="211"/>
      <c r="G8" s="394" t="s">
        <v>56</v>
      </c>
      <c r="H8" s="395"/>
      <c r="I8" s="395"/>
      <c r="J8" s="395"/>
      <c r="K8" s="395"/>
      <c r="L8" s="395"/>
      <c r="M8" s="395"/>
      <c r="N8" s="396"/>
      <c r="O8" s="394" t="s">
        <v>55</v>
      </c>
      <c r="P8" s="395"/>
      <c r="Q8" s="395"/>
      <c r="R8" s="395"/>
      <c r="S8" s="395"/>
      <c r="T8" s="395"/>
      <c r="U8" s="396"/>
      <c r="V8" s="394" t="s">
        <v>54</v>
      </c>
      <c r="W8" s="395"/>
      <c r="X8" s="395"/>
      <c r="Y8" s="395"/>
      <c r="Z8" s="395"/>
      <c r="AA8" s="395"/>
      <c r="AB8" s="395"/>
      <c r="AC8" s="396"/>
      <c r="AD8" s="211"/>
      <c r="AE8" s="209"/>
      <c r="AF8" s="209"/>
      <c r="AG8" s="209"/>
      <c r="AH8" s="209"/>
      <c r="AI8" s="209"/>
      <c r="AJ8" s="89"/>
    </row>
    <row r="9" spans="2:36" s="93" customFormat="1" ht="20" thickBot="1" x14ac:dyDescent="0.25">
      <c r="B9" s="91"/>
      <c r="C9" s="212"/>
      <c r="D9" s="212"/>
      <c r="E9" s="212"/>
      <c r="F9" s="212"/>
      <c r="G9" s="400"/>
      <c r="H9" s="401"/>
      <c r="I9" s="401"/>
      <c r="J9" s="401"/>
      <c r="K9" s="401"/>
      <c r="L9" s="401"/>
      <c r="M9" s="401"/>
      <c r="N9" s="402"/>
      <c r="O9" s="400">
        <v>9</v>
      </c>
      <c r="P9" s="401"/>
      <c r="Q9" s="401"/>
      <c r="R9" s="401"/>
      <c r="S9" s="401"/>
      <c r="T9" s="401"/>
      <c r="U9" s="402"/>
      <c r="V9" s="397"/>
      <c r="W9" s="398"/>
      <c r="X9" s="398"/>
      <c r="Y9" s="398"/>
      <c r="Z9" s="398"/>
      <c r="AA9" s="398"/>
      <c r="AB9" s="398"/>
      <c r="AC9" s="399"/>
      <c r="AD9" s="212"/>
      <c r="AE9" s="210"/>
      <c r="AF9" s="210"/>
      <c r="AG9" s="210"/>
      <c r="AH9" s="210"/>
      <c r="AI9" s="210"/>
      <c r="AJ9" s="92"/>
    </row>
    <row r="10" spans="2:36" ht="17" thickBot="1" x14ac:dyDescent="0.25">
      <c r="B10" s="94"/>
      <c r="C10" s="95"/>
      <c r="D10" s="95"/>
      <c r="E10" s="95"/>
      <c r="F10" s="95"/>
      <c r="G10" s="95"/>
      <c r="H10" s="95"/>
      <c r="I10" s="95"/>
      <c r="J10" s="95"/>
      <c r="K10" s="95"/>
      <c r="L10" s="95"/>
      <c r="M10" s="95"/>
      <c r="N10" s="95"/>
      <c r="O10" s="95"/>
      <c r="P10" s="213"/>
      <c r="Q10" s="213"/>
      <c r="R10" s="213"/>
      <c r="S10" s="213"/>
      <c r="T10" s="213"/>
      <c r="U10" s="213"/>
      <c r="V10" s="213"/>
      <c r="W10" s="213"/>
      <c r="X10" s="213"/>
      <c r="Y10" s="213"/>
      <c r="Z10" s="213"/>
      <c r="AA10" s="213"/>
      <c r="AB10" s="213"/>
      <c r="AC10" s="213"/>
      <c r="AD10" s="95"/>
      <c r="AE10" s="95"/>
      <c r="AF10" s="95"/>
      <c r="AG10" s="95"/>
      <c r="AH10" s="95"/>
      <c r="AI10" s="95"/>
      <c r="AJ10" s="96"/>
    </row>
    <row r="11" spans="2:36" ht="22" thickBot="1" x14ac:dyDescent="0.25">
      <c r="B11" s="94"/>
      <c r="C11" s="97"/>
      <c r="D11" s="384" t="s">
        <v>62</v>
      </c>
      <c r="E11" s="384"/>
      <c r="F11" s="384"/>
      <c r="G11" s="384"/>
      <c r="H11" s="384"/>
      <c r="I11" s="384"/>
      <c r="J11" s="384"/>
      <c r="K11" s="384"/>
      <c r="L11" s="384"/>
      <c r="M11" s="384"/>
      <c r="N11" s="384"/>
      <c r="O11" s="384"/>
      <c r="P11" s="384"/>
      <c r="Q11" s="384"/>
      <c r="R11" s="384"/>
      <c r="S11" s="384"/>
      <c r="T11" s="384"/>
      <c r="U11" s="384"/>
      <c r="V11" s="384"/>
      <c r="W11" s="384"/>
      <c r="X11" s="384"/>
      <c r="Y11" s="384"/>
      <c r="Z11" s="384"/>
      <c r="AA11" s="384"/>
      <c r="AB11" s="384"/>
      <c r="AC11" s="384"/>
      <c r="AD11" s="384"/>
      <c r="AE11" s="384"/>
      <c r="AF11" s="384"/>
      <c r="AG11" s="384"/>
      <c r="AH11" s="384"/>
      <c r="AI11" s="385"/>
      <c r="AJ11" s="96"/>
    </row>
    <row r="12" spans="2:36" ht="22" thickBot="1" x14ac:dyDescent="0.25">
      <c r="B12" s="94"/>
      <c r="C12" s="158"/>
      <c r="D12" s="215">
        <v>1</v>
      </c>
      <c r="E12" s="216">
        <v>2</v>
      </c>
      <c r="F12" s="216">
        <v>3</v>
      </c>
      <c r="G12" s="216">
        <v>4</v>
      </c>
      <c r="H12" s="216">
        <v>5</v>
      </c>
      <c r="I12" s="216">
        <v>6</v>
      </c>
      <c r="J12" s="216">
        <v>7</v>
      </c>
      <c r="K12" s="216">
        <v>8</v>
      </c>
      <c r="L12" s="216">
        <v>9</v>
      </c>
      <c r="M12" s="216">
        <v>10</v>
      </c>
      <c r="N12" s="216">
        <v>11</v>
      </c>
      <c r="O12" s="216">
        <v>12</v>
      </c>
      <c r="P12" s="216">
        <v>13</v>
      </c>
      <c r="Q12" s="216">
        <v>14</v>
      </c>
      <c r="R12" s="127">
        <v>15</v>
      </c>
      <c r="S12" s="216">
        <v>16</v>
      </c>
      <c r="T12" s="216">
        <v>17</v>
      </c>
      <c r="U12" s="216">
        <v>18</v>
      </c>
      <c r="V12" s="216">
        <v>19</v>
      </c>
      <c r="W12" s="216">
        <v>20</v>
      </c>
      <c r="X12" s="216">
        <v>21</v>
      </c>
      <c r="Y12" s="216">
        <v>22</v>
      </c>
      <c r="Z12" s="216">
        <v>23</v>
      </c>
      <c r="AA12" s="216">
        <v>24</v>
      </c>
      <c r="AB12" s="216">
        <v>25</v>
      </c>
      <c r="AC12" s="216">
        <v>26</v>
      </c>
      <c r="AD12" s="216">
        <v>27</v>
      </c>
      <c r="AE12" s="216">
        <v>28</v>
      </c>
      <c r="AF12" s="216">
        <v>29</v>
      </c>
      <c r="AG12" s="98">
        <v>30</v>
      </c>
      <c r="AH12" s="99" t="s">
        <v>2</v>
      </c>
      <c r="AI12" s="100" t="s">
        <v>60</v>
      </c>
      <c r="AJ12" s="96"/>
    </row>
    <row r="13" spans="2:36" ht="17" thickBot="1" x14ac:dyDescent="0.25">
      <c r="B13" s="94"/>
      <c r="C13" s="118" t="s">
        <v>24</v>
      </c>
      <c r="D13" s="141"/>
      <c r="E13" s="138"/>
      <c r="F13" s="138"/>
      <c r="G13" s="138"/>
      <c r="H13" s="138"/>
      <c r="I13" s="141"/>
      <c r="J13" s="141"/>
      <c r="K13" s="138"/>
      <c r="L13" s="138"/>
      <c r="M13" s="138"/>
      <c r="N13" s="138"/>
      <c r="O13" s="138"/>
      <c r="P13" s="138"/>
      <c r="Q13" s="138"/>
      <c r="R13" s="138"/>
      <c r="S13" s="138"/>
      <c r="T13" s="138"/>
      <c r="U13" s="138"/>
      <c r="V13" s="138"/>
      <c r="W13" s="138"/>
      <c r="X13" s="138"/>
      <c r="Y13" s="138"/>
      <c r="Z13" s="138"/>
      <c r="AA13" s="141"/>
      <c r="AB13" s="138"/>
      <c r="AC13" s="138"/>
      <c r="AD13" s="138"/>
      <c r="AE13" s="138"/>
      <c r="AF13" s="138"/>
      <c r="AG13" s="138"/>
      <c r="AH13" s="103">
        <f>30-COUNTBLANK(D13:AG13)</f>
        <v>0</v>
      </c>
      <c r="AI13" s="227"/>
      <c r="AJ13" s="96"/>
    </row>
    <row r="14" spans="2:36" ht="17" thickBot="1" x14ac:dyDescent="0.25">
      <c r="B14" s="94"/>
      <c r="C14" s="114" t="s">
        <v>25</v>
      </c>
      <c r="D14" s="142"/>
      <c r="E14" s="139"/>
      <c r="F14" s="139"/>
      <c r="G14" s="139"/>
      <c r="H14" s="139"/>
      <c r="I14" s="139"/>
      <c r="J14" s="142"/>
      <c r="K14" s="139"/>
      <c r="L14" s="139"/>
      <c r="M14" s="139"/>
      <c r="N14" s="139"/>
      <c r="O14" s="139"/>
      <c r="P14" s="139"/>
      <c r="Q14" s="139"/>
      <c r="R14" s="139"/>
      <c r="S14" s="139"/>
      <c r="T14" s="139"/>
      <c r="U14" s="139"/>
      <c r="V14" s="139"/>
      <c r="W14" s="139"/>
      <c r="X14" s="139"/>
      <c r="Y14" s="139"/>
      <c r="Z14" s="139"/>
      <c r="AA14" s="142"/>
      <c r="AB14" s="139"/>
      <c r="AC14" s="139"/>
      <c r="AD14" s="139"/>
      <c r="AE14" s="139"/>
      <c r="AF14" s="139"/>
      <c r="AG14" s="139"/>
      <c r="AH14" s="103">
        <f>30-COUNTBLANK(D14:AG14)</f>
        <v>0</v>
      </c>
      <c r="AI14" s="228"/>
      <c r="AJ14" s="96"/>
    </row>
    <row r="15" spans="2:36" x14ac:dyDescent="0.2">
      <c r="B15" s="94"/>
      <c r="C15" s="157" t="s">
        <v>57</v>
      </c>
      <c r="D15" s="202" t="str" cm="1">
        <f t="array" ref="D15">+IF(COUNTBLANK(D13:D14)&gt;0,"",_xlfn.IFS((10^(3.516)*D13/(10*D14)^(2.559))&gt;=1,0,(10^(3.516)*D13/(10*D14)^(2.559))&gt;=0.9,1,(10^(3.516)*D13/(10*D14)^(2.559))&gt;=0.75,2,(10^(3.516)*D13/(10*D14)^(2.559))&lt;0.75,3))</f>
        <v/>
      </c>
      <c r="E15" s="163" t="str" cm="1">
        <f t="array" ref="E15">+IF(COUNTBLANK(E13:E14)&gt;0,"",_xlfn.IFS((10^(3.516)*E13/(10*E14)^(2.559))&gt;=1,0,(10^(3.516)*E13/(10*E14)^(2.559))&gt;=0.9,1,(10^(3.516)*E13/(10*E14)^(2.559))&gt;=0.75,2,(10^(3.516)*E13/(10*E14)^(2.559))&lt;0.75,3))</f>
        <v/>
      </c>
      <c r="F15" s="163" t="str" cm="1">
        <f t="array" ref="F15">+IF(COUNTBLANK(F13:F14)&gt;0,"",_xlfn.IFS((10^(3.516)*F13/(10*F14)^(2.559))&gt;=1,0,(10^(3.516)*F13/(10*F14)^(2.559))&gt;=0.9,1,(10^(3.516)*F13/(10*F14)^(2.559))&gt;=0.75,2,(10^(3.516)*F13/(10*F14)^(2.559))&lt;0.75,3))</f>
        <v/>
      </c>
      <c r="G15" s="163" t="str" cm="1">
        <f t="array" ref="G15">+IF(COUNTBLANK(G13:G14)&gt;0,"",_xlfn.IFS((10^(3.516)*G13/(10*G14)^(2.559))&gt;=1,0,(10^(3.516)*G13/(10*G14)^(2.559))&gt;=0.9,1,(10^(3.516)*G13/(10*G14)^(2.559))&gt;=0.75,2,(10^(3.516)*G13/(10*G14)^(2.559))&lt;0.75,3))</f>
        <v/>
      </c>
      <c r="H15" s="163" t="str" cm="1">
        <f t="array" ref="H15">+IF(COUNTBLANK(H13:H14)&gt;0,"",_xlfn.IFS((10^(3.516)*H13/(10*H14)^(2.559))&gt;=1,0,(10^(3.516)*H13/(10*H14)^(2.559))&gt;=0.9,1,(10^(3.516)*H13/(10*H14)^(2.559))&gt;=0.75,2,(10^(3.516)*H13/(10*H14)^(2.559))&lt;0.75,3))</f>
        <v/>
      </c>
      <c r="I15" s="163" t="str" cm="1">
        <f t="array" ref="I15">+IF(COUNTBLANK(I13:I14)&gt;0,"",_xlfn.IFS((10^(3.516)*I13/(10*I14)^(2.559))&gt;=1,0,(10^(3.516)*I13/(10*I14)^(2.559))&gt;=0.9,1,(10^(3.516)*I13/(10*I14)^(2.559))&gt;=0.75,2,(10^(3.516)*I13/(10*I14)^(2.559))&lt;0.75,3))</f>
        <v/>
      </c>
      <c r="J15" s="163" t="str" cm="1">
        <f t="array" ref="J15">+IF(COUNTBLANK(J13:J14)&gt;0,"",_xlfn.IFS((10^(3.516)*J13/(10*J14)^(2.559))&gt;=1,0,(10^(3.516)*J13/(10*J14)^(2.559))&gt;=0.9,1,(10^(3.516)*J13/(10*J14)^(2.559))&gt;=0.75,2,(10^(3.516)*J13/(10*J14)^(2.559))&lt;0.75,3))</f>
        <v/>
      </c>
      <c r="K15" s="163" t="str" cm="1">
        <f t="array" ref="K15">+IF(COUNTBLANK(K13:K14)&gt;0,"",_xlfn.IFS((10^(3.516)*K13/(10*K14)^(2.559))&gt;=1,0,(10^(3.516)*K13/(10*K14)^(2.559))&gt;=0.9,1,(10^(3.516)*K13/(10*K14)^(2.559))&gt;=0.75,2,(10^(3.516)*K13/(10*K14)^(2.559))&lt;0.75,3))</f>
        <v/>
      </c>
      <c r="L15" s="163" t="str" cm="1">
        <f t="array" ref="L15">+IF(COUNTBLANK(L13:L14)&gt;0,"",_xlfn.IFS((10^(3.516)*L13/(10*L14)^(2.559))&gt;=1,0,(10^(3.516)*L13/(10*L14)^(2.559))&gt;=0.9,1,(10^(3.516)*L13/(10*L14)^(2.559))&gt;=0.75,2,(10^(3.516)*L13/(10*L14)^(2.559))&lt;0.75,3))</f>
        <v/>
      </c>
      <c r="M15" s="163" t="str" cm="1">
        <f t="array" ref="M15">+IF(COUNTBLANK(M13:M14)&gt;0,"",_xlfn.IFS((10^(3.516)*M13/(10*M14)^(2.559))&gt;=1,0,(10^(3.516)*M13/(10*M14)^(2.559))&gt;=0.9,1,(10^(3.516)*M13/(10*M14)^(2.559))&gt;=0.75,2,(10^(3.516)*M13/(10*M14)^(2.559))&lt;0.75,3))</f>
        <v/>
      </c>
      <c r="N15" s="163" t="str" cm="1">
        <f t="array" ref="N15">+IF(COUNTBLANK(N13:N14)&gt;0,"",_xlfn.IFS((10^(3.516)*N13/(10*N14)^(2.559))&gt;=1,0,(10^(3.516)*N13/(10*N14)^(2.559))&gt;=0.9,1,(10^(3.516)*N13/(10*N14)^(2.559))&gt;=0.75,2,(10^(3.516)*N13/(10*N14)^(2.559))&lt;0.75,3))</f>
        <v/>
      </c>
      <c r="O15" s="163" t="str" cm="1">
        <f t="array" ref="O15">+IF(COUNTBLANK(O13:O14)&gt;0,"",_xlfn.IFS((10^(3.516)*O13/(10*O14)^(2.559))&gt;=1,0,(10^(3.516)*O13/(10*O14)^(2.559))&gt;=0.9,1,(10^(3.516)*O13/(10*O14)^(2.559))&gt;=0.75,2,(10^(3.516)*O13/(10*O14)^(2.559))&lt;0.75,3))</f>
        <v/>
      </c>
      <c r="P15" s="163" t="str" cm="1">
        <f t="array" ref="P15">+IF(COUNTBLANK(P13:P14)&gt;0,"",_xlfn.IFS((10^(3.516)*P13/(10*P14)^(2.559))&gt;=1,0,(10^(3.516)*P13/(10*P14)^(2.559))&gt;=0.9,1,(10^(3.516)*P13/(10*P14)^(2.559))&gt;=0.75,2,(10^(3.516)*P13/(10*P14)^(2.559))&lt;0.75,3))</f>
        <v/>
      </c>
      <c r="Q15" s="163" t="str" cm="1">
        <f t="array" ref="Q15">+IF(COUNTBLANK(Q13:Q14)&gt;0,"",_xlfn.IFS((10^(3.516)*Q13/(10*Q14)^(2.559))&gt;=1,0,(10^(3.516)*Q13/(10*Q14)^(2.559))&gt;=0.9,1,(10^(3.516)*Q13/(10*Q14)^(2.559))&gt;=0.75,2,(10^(3.516)*Q13/(10*Q14)^(2.559))&lt;0.75,3))</f>
        <v/>
      </c>
      <c r="R15" s="163" t="str" cm="1">
        <f t="array" ref="R15">+IF(COUNTBLANK(R13:R14)&gt;0,"",_xlfn.IFS((10^(3.516)*R13/(10*R14)^(2.559))&gt;=1,0,(10^(3.516)*R13/(10*R14)^(2.559))&gt;=0.9,1,(10^(3.516)*R13/(10*R14)^(2.559))&gt;=0.75,2,(10^(3.516)*R13/(10*R14)^(2.559))&lt;0.75,3))</f>
        <v/>
      </c>
      <c r="S15" s="163" t="str" cm="1">
        <f t="array" ref="S15">+IF(COUNTBLANK(S13:S14)&gt;0,"",_xlfn.IFS((10^(3.516)*S13/(10*S14)^(2.559))&gt;=1,0,(10^(3.516)*S13/(10*S14)^(2.559))&gt;=0.9,1,(10^(3.516)*S13/(10*S14)^(2.559))&gt;=0.75,2,(10^(3.516)*S13/(10*S14)^(2.559))&lt;0.75,3))</f>
        <v/>
      </c>
      <c r="T15" s="163" t="str" cm="1">
        <f t="array" ref="T15">+IF(COUNTBLANK(T13:T14)&gt;0,"",_xlfn.IFS((10^(3.516)*T13/(10*T14)^(2.559))&gt;=1,0,(10^(3.516)*T13/(10*T14)^(2.559))&gt;=0.9,1,(10^(3.516)*T13/(10*T14)^(2.559))&gt;=0.75,2,(10^(3.516)*T13/(10*T14)^(2.559))&lt;0.75,3))</f>
        <v/>
      </c>
      <c r="U15" s="163" t="str" cm="1">
        <f t="array" ref="U15">+IF(COUNTBLANK(U13:U14)&gt;0,"",_xlfn.IFS((10^(3.516)*U13/(10*U14)^(2.559))&gt;=1,0,(10^(3.516)*U13/(10*U14)^(2.559))&gt;=0.9,1,(10^(3.516)*U13/(10*U14)^(2.559))&gt;=0.75,2,(10^(3.516)*U13/(10*U14)^(2.559))&lt;0.75,3))</f>
        <v/>
      </c>
      <c r="V15" s="163" t="str" cm="1">
        <f t="array" ref="V15">+IF(COUNTBLANK(V13:V14)&gt;0,"",_xlfn.IFS((10^(3.516)*V13/(10*V14)^(2.559))&gt;=1,0,(10^(3.516)*V13/(10*V14)^(2.559))&gt;=0.9,1,(10^(3.516)*V13/(10*V14)^(2.559))&gt;=0.75,2,(10^(3.516)*V13/(10*V14)^(2.559))&lt;0.75,3))</f>
        <v/>
      </c>
      <c r="W15" s="163" t="str" cm="1">
        <f t="array" ref="W15">+IF(COUNTBLANK(W13:W14)&gt;0,"",_xlfn.IFS((10^(3.516)*W13/(10*W14)^(2.559))&gt;=1,0,(10^(3.516)*W13/(10*W14)^(2.559))&gt;=0.9,1,(10^(3.516)*W13/(10*W14)^(2.559))&gt;=0.75,2,(10^(3.516)*W13/(10*W14)^(2.559))&lt;0.75,3))</f>
        <v/>
      </c>
      <c r="X15" s="163" t="str" cm="1">
        <f t="array" ref="X15">+IF(COUNTBLANK(X13:X14)&gt;0,"",_xlfn.IFS((10^(3.516)*X13/(10*X14)^(2.559))&gt;=1,0,(10^(3.516)*X13/(10*X14)^(2.559))&gt;=0.9,1,(10^(3.516)*X13/(10*X14)^(2.559))&gt;=0.75,2,(10^(3.516)*X13/(10*X14)^(2.559))&lt;0.75,3))</f>
        <v/>
      </c>
      <c r="Y15" s="163" t="str" cm="1">
        <f t="array" ref="Y15">+IF(COUNTBLANK(Y13:Y14)&gt;0,"",_xlfn.IFS((10^(3.516)*Y13/(10*Y14)^(2.559))&gt;=1,0,(10^(3.516)*Y13/(10*Y14)^(2.559))&gt;=0.9,1,(10^(3.516)*Y13/(10*Y14)^(2.559))&gt;=0.75,2,(10^(3.516)*Y13/(10*Y14)^(2.559))&lt;0.75,3))</f>
        <v/>
      </c>
      <c r="Z15" s="163" t="str" cm="1">
        <f t="array" ref="Z15">+IF(COUNTBLANK(Z13:Z14)&gt;0,"",_xlfn.IFS((10^(3.516)*Z13/(10*Z14)^(2.559))&gt;=1,0,(10^(3.516)*Z13/(10*Z14)^(2.559))&gt;=0.9,1,(10^(3.516)*Z13/(10*Z14)^(2.559))&gt;=0.75,2,(10^(3.516)*Z13/(10*Z14)^(2.559))&lt;0.75,3))</f>
        <v/>
      </c>
      <c r="AA15" s="163" t="str" cm="1">
        <f t="array" ref="AA15">+IF(COUNTBLANK(AA13:AA14)&gt;0,"",_xlfn.IFS((10^(3.516)*AA13/(10*AA14)^(2.559))&gt;=1,0,(10^(3.516)*AA13/(10*AA14)^(2.559))&gt;=0.9,1,(10^(3.516)*AA13/(10*AA14)^(2.559))&gt;=0.75,2,(10^(3.516)*AA13/(10*AA14)^(2.559))&lt;0.75,3))</f>
        <v/>
      </c>
      <c r="AB15" s="163" t="str" cm="1">
        <f t="array" ref="AB15">+IF(COUNTBLANK(AB13:AB14)&gt;0,"",_xlfn.IFS((10^(3.516)*AB13/(10*AB14)^(2.559))&gt;=1,0,(10^(3.516)*AB13/(10*AB14)^(2.559))&gt;=0.9,1,(10^(3.516)*AB13/(10*AB14)^(2.559))&gt;=0.75,2,(10^(3.516)*AB13/(10*AB14)^(2.559))&lt;0.75,3))</f>
        <v/>
      </c>
      <c r="AC15" s="163" t="str" cm="1">
        <f t="array" ref="AC15">+IF(COUNTBLANK(AC13:AC14)&gt;0,"",_xlfn.IFS((10^(3.516)*AC13/(10*AC14)^(2.559))&gt;=1,0,(10^(3.516)*AC13/(10*AC14)^(2.559))&gt;=0.9,1,(10^(3.516)*AC13/(10*AC14)^(2.559))&gt;=0.75,2,(10^(3.516)*AC13/(10*AC14)^(2.559))&lt;0.75,3))</f>
        <v/>
      </c>
      <c r="AD15" s="163" t="str" cm="1">
        <f t="array" ref="AD15">+IF(COUNTBLANK(AD13:AD14)&gt;0,"",_xlfn.IFS((10^(3.516)*AD13/(10*AD14)^(2.559))&gt;=1,0,(10^(3.516)*AD13/(10*AD14)^(2.559))&gt;=0.9,1,(10^(3.516)*AD13/(10*AD14)^(2.559))&gt;=0.75,2,(10^(3.516)*AD13/(10*AD14)^(2.559))&lt;0.75,3))</f>
        <v/>
      </c>
      <c r="AE15" s="163" t="str" cm="1">
        <f t="array" ref="AE15">+IF(COUNTBLANK(AE13:AE14)&gt;0,"",_xlfn.IFS((10^(3.516)*AE13/(10*AE14)^(2.559))&gt;=1,0,(10^(3.516)*AE13/(10*AE14)^(2.559))&gt;=0.9,1,(10^(3.516)*AE13/(10*AE14)^(2.559))&gt;=0.75,2,(10^(3.516)*AE13/(10*AE14)^(2.559))&lt;0.75,3))</f>
        <v/>
      </c>
      <c r="AF15" s="163" t="str" cm="1">
        <f t="array" ref="AF15">+IF(COUNTBLANK(AF13:AF14)&gt;0,"",_xlfn.IFS((10^(3.516)*AF13/(10*AF14)^(2.559))&gt;=1,0,(10^(3.516)*AF13/(10*AF14)^(2.559))&gt;=0.9,1,(10^(3.516)*AF13/(10*AF14)^(2.559))&gt;=0.75,2,(10^(3.516)*AF13/(10*AF14)^(2.559))&lt;0.75,3))</f>
        <v/>
      </c>
      <c r="AG15" s="163" t="str" cm="1">
        <f t="array" ref="AG15">+IF(COUNTBLANK(AG13:AG14)&gt;0,"",_xlfn.IFS((10^(3.516)*AG13/(10*AG14)^(2.559))&gt;=1,0,(10^(3.516)*AG13/(10*AG14)^(2.559))&gt;=0.9,1,(10^(3.516)*AG13/(10*AG14)^(2.559))&gt;=0.75,2,(10^(3.516)*AG13/(10*AG14)^(2.559))&lt;0.75,3))</f>
        <v/>
      </c>
      <c r="AH15" s="164">
        <f>30-COUNTBLANK(D15:AG15)</f>
        <v>0</v>
      </c>
      <c r="AI15" s="156" t="str">
        <f>IF(COUNTBLANK(D15:AG15)=30,"",IF(('Basis of calculations'!M87/AH15&gt;=0.25),3,IF(OR(('Basis of calculations'!M87/AH15&gt;=0.1),(('Basis of calculations'!M87+'Basis of calculations'!L87)/AH15&gt;=0.4)),2,IF(OR(('Basis of calculations'!M87&gt;0),('Basis of calculations'!M87+'Basis of calculations'!L87)/AH15&gt;=0,(('Basis of calculations'!J87/AH15&lt;0.6))),1,0))))</f>
        <v/>
      </c>
      <c r="AJ15" s="96"/>
    </row>
    <row r="16" spans="2:36" x14ac:dyDescent="0.2">
      <c r="B16" s="94"/>
      <c r="C16" s="118" t="s">
        <v>26</v>
      </c>
      <c r="D16" s="143"/>
      <c r="E16" s="143"/>
      <c r="F16" s="143"/>
      <c r="G16" s="143"/>
      <c r="H16" s="143"/>
      <c r="I16" s="143"/>
      <c r="J16" s="151"/>
      <c r="K16" s="151"/>
      <c r="L16" s="151"/>
      <c r="M16" s="151"/>
      <c r="N16" s="151"/>
      <c r="O16" s="151"/>
      <c r="P16" s="151"/>
      <c r="Q16" s="151"/>
      <c r="R16" s="151"/>
      <c r="S16" s="151"/>
      <c r="T16" s="151"/>
      <c r="U16" s="151"/>
      <c r="V16" s="151"/>
      <c r="W16" s="151"/>
      <c r="X16" s="151"/>
      <c r="Y16" s="151"/>
      <c r="Z16" s="151"/>
      <c r="AA16" s="151"/>
      <c r="AB16" s="151"/>
      <c r="AC16" s="151"/>
      <c r="AD16" s="151"/>
      <c r="AE16" s="151"/>
      <c r="AF16" s="151"/>
      <c r="AG16" s="151"/>
      <c r="AH16" s="106">
        <f t="shared" ref="AH16:AH24" si="0">30-COUNTBLANK(D16:AG16)</f>
        <v>0</v>
      </c>
      <c r="AI16" s="162" t="str">
        <f>IF(COUNTBLANK(D16:AG16)=30,"",IF(('Basis of calculations'!I46/AH16&gt;=0.25),3,IF(OR(('Basis of calculations'!I46/AH16&gt;=0.1),(('Basis of calculations'!I46+'Basis of calculations'!H46)/AH16&gt;=0.4)),2,IF(OR(('Basis of calculations'!I46&gt;0),('Basis of calculations'!I46+'Basis of calculations'!H46)/AH16&gt;0,(('Basis of calculations'!F46/AH16&lt;0.6))),1,0))))</f>
        <v/>
      </c>
      <c r="AJ16" s="96"/>
    </row>
    <row r="17" spans="2:36" x14ac:dyDescent="0.2">
      <c r="B17" s="94"/>
      <c r="C17" s="118" t="s">
        <v>58</v>
      </c>
      <c r="D17" s="143"/>
      <c r="E17" s="143"/>
      <c r="F17" s="143"/>
      <c r="G17" s="143"/>
      <c r="H17" s="143"/>
      <c r="I17" s="143"/>
      <c r="J17" s="143"/>
      <c r="K17" s="143"/>
      <c r="L17" s="143"/>
      <c r="M17" s="143"/>
      <c r="N17" s="143"/>
      <c r="O17" s="143"/>
      <c r="P17" s="143"/>
      <c r="Q17" s="143"/>
      <c r="R17" s="143"/>
      <c r="S17" s="143"/>
      <c r="T17" s="143"/>
      <c r="U17" s="143"/>
      <c r="V17" s="143"/>
      <c r="W17" s="143"/>
      <c r="X17" s="143"/>
      <c r="Y17" s="143"/>
      <c r="Z17" s="143"/>
      <c r="AA17" s="143"/>
      <c r="AB17" s="143"/>
      <c r="AC17" s="143"/>
      <c r="AD17" s="143"/>
      <c r="AE17" s="143"/>
      <c r="AF17" s="143"/>
      <c r="AG17" s="143"/>
      <c r="AH17" s="106">
        <f t="shared" si="0"/>
        <v>0</v>
      </c>
      <c r="AI17" s="161" t="str">
        <f>IF(COUNTBLANK(D17:AG17)=30,"",IF(('Basis of calculations'!M46/AH17&gt;=0.25),3,IF(OR(('Basis of calculations'!M46/AH17&gt;=0.1),(('Basis of calculations'!M46+'Basis of calculations'!L46)/AH17&gt;=0.4)),2,IF(OR(('Basis of calculations'!M46&gt;0),('Basis of calculations'!M46+'Basis of calculations'!L46)/AH17&gt;0,(('Basis of calculations'!J46/AH17&lt;0.6))),1,0))))</f>
        <v/>
      </c>
      <c r="AJ17" s="96"/>
    </row>
    <row r="18" spans="2:36" x14ac:dyDescent="0.2">
      <c r="B18" s="94"/>
      <c r="C18" s="118" t="s">
        <v>138</v>
      </c>
      <c r="D18" s="143"/>
      <c r="E18" s="143"/>
      <c r="F18" s="143"/>
      <c r="G18" s="143"/>
      <c r="H18" s="143"/>
      <c r="I18" s="143"/>
      <c r="J18" s="143"/>
      <c r="K18" s="143"/>
      <c r="L18" s="143"/>
      <c r="M18" s="143"/>
      <c r="N18" s="143"/>
      <c r="O18" s="143"/>
      <c r="P18" s="143"/>
      <c r="Q18" s="143"/>
      <c r="R18" s="143"/>
      <c r="S18" s="143"/>
      <c r="T18" s="143"/>
      <c r="U18" s="143"/>
      <c r="V18" s="143"/>
      <c r="W18" s="143"/>
      <c r="X18" s="143"/>
      <c r="Y18" s="143"/>
      <c r="Z18" s="143"/>
      <c r="AA18" s="143"/>
      <c r="AB18" s="143"/>
      <c r="AC18" s="143"/>
      <c r="AD18" s="143"/>
      <c r="AE18" s="143"/>
      <c r="AF18" s="143"/>
      <c r="AG18" s="143"/>
      <c r="AH18" s="106">
        <f t="shared" si="0"/>
        <v>0</v>
      </c>
      <c r="AI18" s="161" t="str">
        <f>IF(COUNTBLANK(D18:AG18)=30,"",IF(('Basis of calculations'!I66/AH18&gt;=0.25),3,IF(OR(('Basis of calculations'!I66/AH18&gt;=0.1),(('Basis of calculations'!I66+'Basis of calculations'!H66)/AH18&gt;=0.4)),2,IF(OR(('Basis of calculations'!I66&gt;0),('Basis of calculations'!I66+'Basis of calculations'!H66)/AH18&gt;0,(('Basis of calculations'!F66/AH18&lt;0.6))),1,0))))</f>
        <v/>
      </c>
      <c r="AJ18" s="96"/>
    </row>
    <row r="19" spans="2:36" x14ac:dyDescent="0.2">
      <c r="B19" s="94"/>
      <c r="C19" s="118" t="s">
        <v>28</v>
      </c>
      <c r="D19" s="143"/>
      <c r="E19" s="143"/>
      <c r="F19" s="143"/>
      <c r="G19" s="143"/>
      <c r="H19" s="143"/>
      <c r="I19" s="143"/>
      <c r="J19" s="143"/>
      <c r="K19" s="143"/>
      <c r="L19" s="143"/>
      <c r="M19" s="143"/>
      <c r="N19" s="143"/>
      <c r="O19" s="143"/>
      <c r="P19" s="143"/>
      <c r="Q19" s="143"/>
      <c r="R19" s="143"/>
      <c r="S19" s="143"/>
      <c r="T19" s="143"/>
      <c r="U19" s="143"/>
      <c r="V19" s="143"/>
      <c r="W19" s="143"/>
      <c r="X19" s="143"/>
      <c r="Y19" s="143"/>
      <c r="Z19" s="143"/>
      <c r="AA19" s="143"/>
      <c r="AB19" s="143"/>
      <c r="AC19" s="143"/>
      <c r="AD19" s="143"/>
      <c r="AE19" s="143"/>
      <c r="AF19" s="143"/>
      <c r="AG19" s="143"/>
      <c r="AH19" s="106">
        <f t="shared" si="0"/>
        <v>0</v>
      </c>
      <c r="AI19" s="161" t="str">
        <f>IF(COUNTBLANK(D19:AG19)=30,"",IF(('Basis of calculations'!M66/AH19&gt;=0.25),3,IF(OR(('Basis of calculations'!M66/AH19&gt;=0.1),(('Basis of calculations'!M66+'Basis of calculations'!L66)/AH19&gt;=0.4)),2,IF(OR(('Basis of calculations'!M66&gt;0),('Basis of calculations'!M66+'Basis of calculations'!L66)/AH19&gt;0,(('Basis of calculations'!J66/AH19&lt;0.6))),1,0))))</f>
        <v/>
      </c>
      <c r="AJ19" s="96"/>
    </row>
    <row r="20" spans="2:36" ht="17" thickBot="1" x14ac:dyDescent="0.25">
      <c r="B20" s="94"/>
      <c r="C20" s="118" t="s">
        <v>139</v>
      </c>
      <c r="D20" s="143"/>
      <c r="E20" s="143"/>
      <c r="F20" s="143"/>
      <c r="G20" s="143"/>
      <c r="H20" s="143"/>
      <c r="I20" s="143"/>
      <c r="J20" s="143"/>
      <c r="K20" s="143"/>
      <c r="L20" s="143"/>
      <c r="M20" s="143"/>
      <c r="N20" s="143"/>
      <c r="O20" s="143"/>
      <c r="P20" s="143"/>
      <c r="Q20" s="143"/>
      <c r="R20" s="143"/>
      <c r="S20" s="143"/>
      <c r="T20" s="143"/>
      <c r="U20" s="143"/>
      <c r="V20" s="143"/>
      <c r="W20" s="143"/>
      <c r="X20" s="143"/>
      <c r="Y20" s="143"/>
      <c r="Z20" s="143"/>
      <c r="AA20" s="143"/>
      <c r="AB20" s="143"/>
      <c r="AC20" s="143"/>
      <c r="AD20" s="143"/>
      <c r="AE20" s="143"/>
      <c r="AF20" s="143"/>
      <c r="AG20" s="143"/>
      <c r="AH20" s="111">
        <f t="shared" si="0"/>
        <v>0</v>
      </c>
      <c r="AI20" s="161" t="str">
        <f>IF(COUNTBLANK(D20:AG20)=30,"",IF(('Basis of calculations'!I87/AH20&gt;=0.25),3,IF(OR(('Basis of calculations'!I87/AH20&gt;=0.1),(('Basis of calculations'!I87+'Basis of calculations'!H87)/AH20&gt;=0.4)),2,IF(OR(('Basis of calculations'!I87&gt;0),('Basis of calculations'!I87+'Basis of calculations'!H87)/AH20&gt;0,(('Basis of calculations'!F87/AH20&lt;0.6))),1,0))))</f>
        <v/>
      </c>
      <c r="AJ20" s="96"/>
    </row>
    <row r="21" spans="2:36" x14ac:dyDescent="0.2">
      <c r="B21" s="94"/>
      <c r="C21" s="118" t="s">
        <v>29</v>
      </c>
      <c r="D21" s="143"/>
      <c r="E21" s="143"/>
      <c r="F21" s="143"/>
      <c r="G21" s="143"/>
      <c r="H21" s="143"/>
      <c r="I21" s="143"/>
      <c r="J21" s="143"/>
      <c r="K21" s="143"/>
      <c r="L21" s="143"/>
      <c r="M21" s="143"/>
      <c r="N21" s="143"/>
      <c r="O21" s="143"/>
      <c r="P21" s="143"/>
      <c r="Q21" s="143"/>
      <c r="R21" s="143"/>
      <c r="S21" s="143"/>
      <c r="T21" s="143"/>
      <c r="U21" s="143"/>
      <c r="V21" s="143"/>
      <c r="W21" s="143"/>
      <c r="X21" s="143"/>
      <c r="Y21" s="143"/>
      <c r="Z21" s="143"/>
      <c r="AA21" s="143"/>
      <c r="AB21" s="143"/>
      <c r="AC21" s="143"/>
      <c r="AD21" s="143"/>
      <c r="AE21" s="143"/>
      <c r="AF21" s="143"/>
      <c r="AG21" s="143"/>
      <c r="AH21" s="106">
        <f t="shared" si="0"/>
        <v>0</v>
      </c>
      <c r="AI21" s="161" t="str">
        <f>IF(COUNTBLANK(D21:AG21)=30,"",IF(('Basis of calculations'!M107/AH21&gt;=0.25),3,IF(OR(('Basis of calculations'!M107/AH21&gt;=0.1),(('Basis of calculations'!M107+'Basis of calculations'!L107)/AH21&gt;=0.4)),2,IF(OR(('Basis of calculations'!M107&gt;0),('Basis of calculations'!M107+'Basis of calculations'!L107)/AH21&gt;0,(('Basis of calculations'!J107/AH21&lt;0.6))),1,0))))</f>
        <v/>
      </c>
      <c r="AJ21" s="96"/>
    </row>
    <row r="22" spans="2:36" x14ac:dyDescent="0.2">
      <c r="B22" s="94"/>
      <c r="C22" s="118" t="s">
        <v>30</v>
      </c>
      <c r="D22" s="143"/>
      <c r="E22" s="143"/>
      <c r="F22" s="143"/>
      <c r="G22" s="143"/>
      <c r="H22" s="143"/>
      <c r="I22" s="143"/>
      <c r="J22" s="143"/>
      <c r="K22" s="143"/>
      <c r="L22" s="143"/>
      <c r="M22" s="143"/>
      <c r="N22" s="143"/>
      <c r="O22" s="143"/>
      <c r="P22" s="143"/>
      <c r="Q22" s="143"/>
      <c r="R22" s="143"/>
      <c r="S22" s="143"/>
      <c r="T22" s="143"/>
      <c r="U22" s="143"/>
      <c r="V22" s="143"/>
      <c r="W22" s="143"/>
      <c r="X22" s="143"/>
      <c r="Y22" s="143"/>
      <c r="Z22" s="143"/>
      <c r="AA22" s="143"/>
      <c r="AB22" s="143"/>
      <c r="AC22" s="143"/>
      <c r="AD22" s="143"/>
      <c r="AE22" s="143"/>
      <c r="AF22" s="143"/>
      <c r="AG22" s="143"/>
      <c r="AH22" s="106">
        <f t="shared" si="0"/>
        <v>0</v>
      </c>
      <c r="AI22" s="161" t="str">
        <f>IF(COUNTBLANK(D22:AG22)=30,"",IF(('Basis of calculations'!I107/AH22&gt;=0.25),3,IF(OR(('Basis of calculations'!I107/AH22&gt;=0.1),(('Basis of calculations'!I107+'Basis of calculations'!H107)/AH22&gt;=0.4)),2,IF(OR(('Basis of calculations'!I107&gt;0),('Basis of calculations'!I107+'Basis of calculations'!H107)/AH22&gt;0,(('Basis of calculations'!F107/AH22&lt;0.6))),1,0))))</f>
        <v/>
      </c>
      <c r="AJ22" s="96"/>
    </row>
    <row r="23" spans="2:36" x14ac:dyDescent="0.2">
      <c r="B23" s="94"/>
      <c r="C23" s="118" t="s">
        <v>31</v>
      </c>
      <c r="D23" s="143"/>
      <c r="E23" s="143"/>
      <c r="F23" s="143"/>
      <c r="G23" s="143"/>
      <c r="H23" s="143"/>
      <c r="I23" s="143"/>
      <c r="J23" s="143"/>
      <c r="K23" s="143"/>
      <c r="L23" s="143"/>
      <c r="M23" s="143"/>
      <c r="N23" s="143"/>
      <c r="O23" s="143"/>
      <c r="P23" s="143"/>
      <c r="Q23" s="143"/>
      <c r="R23" s="143"/>
      <c r="S23" s="143"/>
      <c r="T23" s="143"/>
      <c r="U23" s="143"/>
      <c r="V23" s="143"/>
      <c r="W23" s="143"/>
      <c r="X23" s="143"/>
      <c r="Y23" s="143"/>
      <c r="Z23" s="143"/>
      <c r="AA23" s="143"/>
      <c r="AB23" s="143"/>
      <c r="AC23" s="143"/>
      <c r="AD23" s="143"/>
      <c r="AE23" s="143"/>
      <c r="AF23" s="143"/>
      <c r="AG23" s="143"/>
      <c r="AH23" s="106">
        <f t="shared" si="0"/>
        <v>0</v>
      </c>
      <c r="AI23" s="161" t="str">
        <f>IF(COUNTBLANK(D23:AG23)=30,"",IF(('Basis of calculations'!M127/AH23&gt;=0.25),3,IF(OR(('Basis of calculations'!M127/AH23&gt;=0.1),(('Basis of calculations'!M127+'Basis of calculations'!L127)/AH23&gt;=0.4)),2,IF(OR(('Basis of calculations'!M127&gt;0),('Basis of calculations'!M127+'Basis of calculations'!L127)/AH23&gt;0,(('Basis of calculations'!J127/AH23&lt;0.6))),1,0))))</f>
        <v/>
      </c>
      <c r="AJ23" s="96"/>
    </row>
    <row r="24" spans="2:36" ht="17" thickBot="1" x14ac:dyDescent="0.25">
      <c r="B24" s="94"/>
      <c r="C24" s="152" t="s">
        <v>32</v>
      </c>
      <c r="D24" s="143"/>
      <c r="E24" s="143"/>
      <c r="F24" s="143"/>
      <c r="G24" s="143"/>
      <c r="H24" s="143"/>
      <c r="I24" s="143"/>
      <c r="J24" s="149"/>
      <c r="K24" s="149"/>
      <c r="L24" s="149"/>
      <c r="M24" s="149"/>
      <c r="N24" s="149"/>
      <c r="O24" s="149"/>
      <c r="P24" s="149"/>
      <c r="Q24" s="149"/>
      <c r="R24" s="149"/>
      <c r="S24" s="149"/>
      <c r="T24" s="149"/>
      <c r="U24" s="149"/>
      <c r="V24" s="149"/>
      <c r="W24" s="149"/>
      <c r="X24" s="149"/>
      <c r="Y24" s="149"/>
      <c r="Z24" s="149"/>
      <c r="AA24" s="149"/>
      <c r="AB24" s="149"/>
      <c r="AC24" s="149"/>
      <c r="AD24" s="149"/>
      <c r="AE24" s="149"/>
      <c r="AF24" s="149"/>
      <c r="AG24" s="149"/>
      <c r="AH24" s="197">
        <f t="shared" si="0"/>
        <v>0</v>
      </c>
      <c r="AI24" s="198" t="str">
        <f>IF(COUNTBLANK(D24:AG24)=30,"",IF(('Basis of calculations'!I127/AH24&gt;=0.25),3,IF(OR(('Basis of calculations'!I127/AH24&gt;=0.1),(('Basis of calculations'!I127+'Basis of calculations'!H127)/AH24&gt;=0.4)),2,IF(OR(('Basis of calculations'!I127&gt;0),('Basis of calculations'!I127+'Basis of calculations'!H127)/AH24&gt;0,(('Basis of calculations'!F127/AH24&lt;0.6))),1,0))))</f>
        <v/>
      </c>
      <c r="AJ24" s="96"/>
    </row>
    <row r="25" spans="2:36" x14ac:dyDescent="0.2">
      <c r="B25" s="94"/>
      <c r="C25" s="199" t="s">
        <v>6</v>
      </c>
      <c r="D25" s="203" t="str">
        <f>+IF(COUNTBLANK(D18:D24)&gt;4,"",((IF(COUNTBLANK(D15)=0,D15^2,0)+(D16)^2+0.5*(D17)^2+D18^2+D19^2+2*D20^2+D21^2+D22^2+D23^2+D24^2)/(9*(10-COUNTBLANK(D15:D16)-COUNTBLANK(D18:D24)-COUNTBLANK(D20)+0.5*(1-COUNTBLANK(D17))))*100))</f>
        <v/>
      </c>
      <c r="E25" s="200" t="str">
        <f>+IF(COUNTBLANK(E18:E24)&gt;4,"",((IF(COUNTBLANK(E15)=0,E15^2,0)+(E16)^2+0.5*(E17)^2+E18^2+E19^2+2*E20^2+E21^2+E22^2+E23^2+E24^2)/(9*(10-COUNTBLANK(E15:E16)-COUNTBLANK(E18:E24)-COUNTBLANK(E20)+0.5*(1-COUNTBLANK(E17))))*100))</f>
        <v/>
      </c>
      <c r="F25" s="200" t="str">
        <f>+IF(COUNTBLANK(F18:F24)&gt;4,"",((IF(COUNTBLANK(F15)=0,F15^2,0)+(F16)^2+0.5*(F17)^2+F18^2+F19^2+2*F20^2+F21^2+F22^2+F23^2+F24^2)/(9*(10-COUNTBLANK(F15:F16)-COUNTBLANK(F18:F24)-COUNTBLANK(F20)+0.5*(1-COUNTBLANK(F17))))*100))</f>
        <v/>
      </c>
      <c r="G25" s="200" t="str">
        <f>+IF(COUNTBLANK(G18:G24)&gt;4,"",((IF(COUNTBLANK(G15)=0,G15^2,0)+(G16)^2+0.5*(G17)^2+G18^2+G19^2+2*G20^2+G21^2+G22^2+G23^2+G24^2)/(9*(10-COUNTBLANK(G15:G16)-COUNTBLANK(G18:G24)-COUNTBLANK(G20)+0.5*(1-COUNTBLANK(G17))))*100))</f>
        <v/>
      </c>
      <c r="H25" s="200" t="str">
        <f>+IF(COUNTBLANK(H18:H24)&gt;4,"",((IF(COUNTBLANK(H15)=0,H15^2,0)+(H16)^2+0.5*(H17)^2+H18^2+H19^2+2*H20^2+H21^2+H22^2+H23^2+H24^2)/(9*(10-COUNTBLANK(H15:H16)-COUNTBLANK(H18:H24)-COUNTBLANK(H20)+0.5*(1-COUNTBLANK(H17))))*100))</f>
        <v/>
      </c>
      <c r="I25" s="200" t="str">
        <f t="shared" ref="I25:AH25" si="1">+IF(COUNTBLANK(I18:I24)&gt;4,"",((IF(COUNTBLANK(I15)=0,I15^2,0)+(I16)^2+0.5*(I17)^2+I18^2+I19^2+2*I20^2+I21^2+I22^2+I23^2+I24^2)/(9*(10-COUNTBLANK(I15:I16)-COUNTBLANK(I18:I24)-COUNTBLANK(I20)+0.5*(1-COUNTBLANK(I17))))*100))</f>
        <v/>
      </c>
      <c r="J25" s="200" t="str">
        <f t="shared" si="1"/>
        <v/>
      </c>
      <c r="K25" s="200" t="str">
        <f t="shared" si="1"/>
        <v/>
      </c>
      <c r="L25" s="200" t="str">
        <f t="shared" si="1"/>
        <v/>
      </c>
      <c r="M25" s="200" t="str">
        <f t="shared" si="1"/>
        <v/>
      </c>
      <c r="N25" s="200" t="str">
        <f t="shared" si="1"/>
        <v/>
      </c>
      <c r="O25" s="200" t="str">
        <f t="shared" si="1"/>
        <v/>
      </c>
      <c r="P25" s="200" t="str">
        <f t="shared" si="1"/>
        <v/>
      </c>
      <c r="Q25" s="200" t="str">
        <f t="shared" si="1"/>
        <v/>
      </c>
      <c r="R25" s="200" t="str">
        <f t="shared" si="1"/>
        <v/>
      </c>
      <c r="S25" s="200" t="str">
        <f t="shared" si="1"/>
        <v/>
      </c>
      <c r="T25" s="200" t="str">
        <f t="shared" si="1"/>
        <v/>
      </c>
      <c r="U25" s="200" t="str">
        <f t="shared" si="1"/>
        <v/>
      </c>
      <c r="V25" s="200" t="str">
        <f t="shared" si="1"/>
        <v/>
      </c>
      <c r="W25" s="200" t="str">
        <f t="shared" si="1"/>
        <v/>
      </c>
      <c r="X25" s="200" t="str">
        <f t="shared" si="1"/>
        <v/>
      </c>
      <c r="Y25" s="200" t="str">
        <f t="shared" si="1"/>
        <v/>
      </c>
      <c r="Z25" s="200" t="str">
        <f t="shared" si="1"/>
        <v/>
      </c>
      <c r="AA25" s="200" t="str">
        <f t="shared" si="1"/>
        <v/>
      </c>
      <c r="AB25" s="200" t="str">
        <f t="shared" si="1"/>
        <v/>
      </c>
      <c r="AC25" s="200" t="str">
        <f t="shared" si="1"/>
        <v/>
      </c>
      <c r="AD25" s="200" t="str">
        <f t="shared" si="1"/>
        <v/>
      </c>
      <c r="AE25" s="200" t="str">
        <f t="shared" si="1"/>
        <v/>
      </c>
      <c r="AF25" s="200" t="str">
        <f t="shared" si="1"/>
        <v/>
      </c>
      <c r="AG25" s="200" t="str">
        <f t="shared" si="1"/>
        <v/>
      </c>
      <c r="AH25" s="201">
        <f t="shared" si="1"/>
        <v>0</v>
      </c>
      <c r="AI25" s="229"/>
      <c r="AJ25" s="96"/>
    </row>
    <row r="26" spans="2:36" ht="17" thickBot="1" x14ac:dyDescent="0.25">
      <c r="B26" s="94"/>
      <c r="C26" s="116" t="s">
        <v>140</v>
      </c>
      <c r="D26" s="204" t="str">
        <f>+IF(D25="","",IF(D25&gt;=30,3,IF(D25&gt;=10,2,IF(MAX(D16:D24)=3,2,IF(D25&lt;&gt;0,1,0)))))</f>
        <v/>
      </c>
      <c r="E26" s="159" t="str">
        <f t="shared" ref="E26" si="2">+IF(E25="","",IF(E25&gt;=30,3,IF(E25&gt;=10,2,IF(MAX(E16:E24)=3,2,IF(E25&lt;&gt;0,1,0)))))</f>
        <v/>
      </c>
      <c r="F26" s="159" t="str">
        <f>+IF(F25="","",IF(F25&gt;=30,3,IF(F25&gt;=10,2,IF(MAX(F16:F24)=3,2,IF(F25&lt;&gt;0,1,0)))))</f>
        <v/>
      </c>
      <c r="G26" s="159" t="str">
        <f>+IF(G25="","",IF(G25&gt;=30,3,IF(G25&gt;=10,2,IF(MAX(G16:G24)=3,2,IF(G25&lt;&gt;0,1,0)))))</f>
        <v/>
      </c>
      <c r="H26" s="159" t="str">
        <f t="shared" ref="H26:AH26" si="3">+IF(H25="","",IF(H25&gt;=30,3,IF(H25&gt;=10,2,IF(MAX(H16:H24)=3,2,IF(H25&lt;&gt;0,1,0)))))</f>
        <v/>
      </c>
      <c r="I26" s="159" t="str">
        <f t="shared" si="3"/>
        <v/>
      </c>
      <c r="J26" s="159" t="str">
        <f t="shared" si="3"/>
        <v/>
      </c>
      <c r="K26" s="159" t="str">
        <f t="shared" si="3"/>
        <v/>
      </c>
      <c r="L26" s="159" t="str">
        <f t="shared" si="3"/>
        <v/>
      </c>
      <c r="M26" s="159" t="str">
        <f t="shared" si="3"/>
        <v/>
      </c>
      <c r="N26" s="159" t="str">
        <f t="shared" si="3"/>
        <v/>
      </c>
      <c r="O26" s="159" t="str">
        <f t="shared" si="3"/>
        <v/>
      </c>
      <c r="P26" s="159" t="str">
        <f t="shared" si="3"/>
        <v/>
      </c>
      <c r="Q26" s="159" t="str">
        <f t="shared" si="3"/>
        <v/>
      </c>
      <c r="R26" s="159" t="str">
        <f t="shared" si="3"/>
        <v/>
      </c>
      <c r="S26" s="159" t="str">
        <f t="shared" si="3"/>
        <v/>
      </c>
      <c r="T26" s="159" t="str">
        <f t="shared" si="3"/>
        <v/>
      </c>
      <c r="U26" s="159" t="str">
        <f t="shared" si="3"/>
        <v/>
      </c>
      <c r="V26" s="159" t="str">
        <f t="shared" si="3"/>
        <v/>
      </c>
      <c r="W26" s="159" t="str">
        <f t="shared" si="3"/>
        <v/>
      </c>
      <c r="X26" s="159" t="str">
        <f t="shared" si="3"/>
        <v/>
      </c>
      <c r="Y26" s="159" t="str">
        <f t="shared" si="3"/>
        <v/>
      </c>
      <c r="Z26" s="159" t="str">
        <f t="shared" si="3"/>
        <v/>
      </c>
      <c r="AA26" s="159" t="str">
        <f t="shared" si="3"/>
        <v/>
      </c>
      <c r="AB26" s="159" t="str">
        <f t="shared" si="3"/>
        <v/>
      </c>
      <c r="AC26" s="159" t="str">
        <f t="shared" si="3"/>
        <v/>
      </c>
      <c r="AD26" s="159" t="str">
        <f t="shared" si="3"/>
        <v/>
      </c>
      <c r="AE26" s="159" t="str">
        <f t="shared" si="3"/>
        <v/>
      </c>
      <c r="AF26" s="159" t="str">
        <f t="shared" si="3"/>
        <v/>
      </c>
      <c r="AG26" s="159" t="str">
        <f>+IF(AG25="","",IF(AG25&gt;=30,3,IF(AG25&gt;=10,2,IF(MAX(AG16:AG24)=3,2,IF(AG25&lt;&gt;0,1,0)))))</f>
        <v/>
      </c>
      <c r="AH26" s="160">
        <f t="shared" si="3"/>
        <v>0</v>
      </c>
      <c r="AI26" s="230"/>
      <c r="AJ26" s="96"/>
    </row>
    <row r="27" spans="2:36" ht="17" thickBot="1" x14ac:dyDescent="0.25">
      <c r="B27" s="94"/>
      <c r="C27" s="117"/>
      <c r="D27" s="140"/>
      <c r="E27" s="140"/>
      <c r="F27" s="140"/>
      <c r="G27" s="140"/>
      <c r="H27" s="140"/>
      <c r="I27" s="140"/>
      <c r="J27" s="140"/>
      <c r="K27" s="140"/>
      <c r="L27" s="140"/>
      <c r="M27" s="140"/>
      <c r="N27" s="140"/>
      <c r="O27" s="140"/>
      <c r="P27" s="140"/>
      <c r="Q27" s="140"/>
      <c r="R27" s="140"/>
      <c r="S27" s="140"/>
      <c r="T27" s="140"/>
      <c r="U27" s="140"/>
      <c r="V27" s="140"/>
      <c r="W27" s="140"/>
      <c r="X27" s="140"/>
      <c r="Y27" s="140"/>
      <c r="Z27" s="140"/>
      <c r="AA27" s="140"/>
      <c r="AB27" s="140"/>
      <c r="AC27" s="140"/>
      <c r="AD27" s="140"/>
      <c r="AE27" s="140"/>
      <c r="AF27" s="140"/>
      <c r="AG27" s="140"/>
      <c r="AH27" s="140"/>
      <c r="AI27" s="140"/>
      <c r="AJ27" s="96"/>
    </row>
    <row r="28" spans="2:36" ht="17" thickBot="1" x14ac:dyDescent="0.25">
      <c r="B28" s="94"/>
      <c r="C28" s="386"/>
      <c r="D28" s="388" t="s">
        <v>53</v>
      </c>
      <c r="E28" s="389"/>
      <c r="F28" s="389"/>
      <c r="G28" s="389"/>
      <c r="H28" s="389"/>
      <c r="I28" s="389"/>
      <c r="J28" s="389"/>
      <c r="K28" s="389"/>
      <c r="L28" s="389"/>
      <c r="M28" s="389"/>
      <c r="N28" s="389"/>
      <c r="O28" s="389"/>
      <c r="P28" s="389"/>
      <c r="Q28" s="389"/>
      <c r="R28" s="389"/>
      <c r="S28" s="389"/>
      <c r="T28" s="389"/>
      <c r="U28" s="389"/>
      <c r="V28" s="389"/>
      <c r="W28" s="389"/>
      <c r="X28" s="389"/>
      <c r="Y28" s="389"/>
      <c r="Z28" s="389"/>
      <c r="AA28" s="389"/>
      <c r="AB28" s="389"/>
      <c r="AC28" s="389"/>
      <c r="AD28" s="389"/>
      <c r="AE28" s="389"/>
      <c r="AF28" s="389"/>
      <c r="AG28" s="389"/>
      <c r="AH28" s="389"/>
      <c r="AI28" s="390"/>
      <c r="AJ28" s="96"/>
    </row>
    <row r="29" spans="2:36" ht="19" x14ac:dyDescent="0.2">
      <c r="B29" s="94"/>
      <c r="C29" s="387"/>
      <c r="D29" s="175">
        <v>1</v>
      </c>
      <c r="E29" s="169">
        <v>2</v>
      </c>
      <c r="F29" s="169">
        <v>3</v>
      </c>
      <c r="G29" s="169">
        <v>4</v>
      </c>
      <c r="H29" s="169">
        <v>5</v>
      </c>
      <c r="I29" s="169">
        <v>6</v>
      </c>
      <c r="J29" s="169">
        <v>7</v>
      </c>
      <c r="K29" s="169">
        <v>8</v>
      </c>
      <c r="L29" s="169">
        <v>9</v>
      </c>
      <c r="M29" s="169">
        <v>10</v>
      </c>
      <c r="N29" s="169">
        <v>11</v>
      </c>
      <c r="O29" s="169">
        <v>12</v>
      </c>
      <c r="P29" s="169">
        <v>13</v>
      </c>
      <c r="Q29" s="169">
        <v>14</v>
      </c>
      <c r="R29" s="169">
        <v>15</v>
      </c>
      <c r="S29" s="169">
        <v>16</v>
      </c>
      <c r="T29" s="169">
        <v>17</v>
      </c>
      <c r="U29" s="169">
        <v>18</v>
      </c>
      <c r="V29" s="169">
        <v>19</v>
      </c>
      <c r="W29" s="169">
        <v>20</v>
      </c>
      <c r="X29" s="169">
        <v>21</v>
      </c>
      <c r="Y29" s="169">
        <v>22</v>
      </c>
      <c r="Z29" s="169">
        <v>23</v>
      </c>
      <c r="AA29" s="169">
        <v>24</v>
      </c>
      <c r="AB29" s="169">
        <v>25</v>
      </c>
      <c r="AC29" s="169">
        <v>26</v>
      </c>
      <c r="AD29" s="169">
        <v>27</v>
      </c>
      <c r="AE29" s="169">
        <v>28</v>
      </c>
      <c r="AF29" s="169">
        <v>29</v>
      </c>
      <c r="AG29" s="169">
        <v>30</v>
      </c>
      <c r="AH29" s="119"/>
      <c r="AI29" s="128" t="s">
        <v>61</v>
      </c>
      <c r="AJ29" s="96"/>
    </row>
    <row r="30" spans="2:36" ht="19" x14ac:dyDescent="0.2">
      <c r="B30" s="94"/>
      <c r="C30" s="148" t="s">
        <v>33</v>
      </c>
      <c r="D30" s="143"/>
      <c r="E30" s="107"/>
      <c r="F30" s="107"/>
      <c r="G30" s="107"/>
      <c r="H30" s="107"/>
      <c r="I30" s="107"/>
      <c r="J30" s="107"/>
      <c r="K30" s="108"/>
      <c r="L30" s="108"/>
      <c r="M30" s="108"/>
      <c r="N30" s="107"/>
      <c r="O30" s="107"/>
      <c r="P30" s="107"/>
      <c r="Q30" s="107"/>
      <c r="R30" s="107"/>
      <c r="S30" s="107"/>
      <c r="T30" s="107"/>
      <c r="U30" s="107"/>
      <c r="V30" s="107"/>
      <c r="W30" s="107"/>
      <c r="X30" s="107"/>
      <c r="Y30" s="107"/>
      <c r="Z30" s="108"/>
      <c r="AA30" s="108"/>
      <c r="AB30" s="108"/>
      <c r="AC30" s="107"/>
      <c r="AD30" s="107"/>
      <c r="AE30" s="107"/>
      <c r="AF30" s="107"/>
      <c r="AG30" s="107"/>
      <c r="AH30" s="119"/>
      <c r="AI30" s="231"/>
      <c r="AJ30" s="96"/>
    </row>
    <row r="31" spans="2:36" ht="19" x14ac:dyDescent="0.2">
      <c r="B31" s="94"/>
      <c r="C31" s="118" t="s">
        <v>3</v>
      </c>
      <c r="D31" s="151"/>
      <c r="E31" s="108"/>
      <c r="F31" s="108"/>
      <c r="G31" s="108"/>
      <c r="H31" s="108"/>
      <c r="I31" s="108"/>
      <c r="J31" s="108"/>
      <c r="K31" s="108"/>
      <c r="L31" s="108"/>
      <c r="M31" s="108"/>
      <c r="N31" s="108"/>
      <c r="O31" s="108"/>
      <c r="P31" s="108"/>
      <c r="Q31" s="108"/>
      <c r="R31" s="108"/>
      <c r="S31" s="108"/>
      <c r="T31" s="108"/>
      <c r="U31" s="108"/>
      <c r="V31" s="108"/>
      <c r="W31" s="108"/>
      <c r="X31" s="108"/>
      <c r="Y31" s="108"/>
      <c r="Z31" s="108"/>
      <c r="AA31" s="108"/>
      <c r="AB31" s="108"/>
      <c r="AC31" s="108"/>
      <c r="AD31" s="108"/>
      <c r="AE31" s="108"/>
      <c r="AF31" s="108"/>
      <c r="AG31" s="108"/>
      <c r="AH31" s="119"/>
      <c r="AI31" s="171" t="str">
        <f>IF(COUNTBLANK(D31:AG31)=30,"",AVERAGE(D31:AG31))</f>
        <v/>
      </c>
      <c r="AJ31" s="96"/>
    </row>
    <row r="32" spans="2:36" ht="19" x14ac:dyDescent="0.2">
      <c r="B32" s="94"/>
      <c r="C32" s="148" t="s">
        <v>34</v>
      </c>
      <c r="D32" s="143"/>
      <c r="E32" s="107"/>
      <c r="F32" s="107"/>
      <c r="G32" s="107"/>
      <c r="H32" s="107"/>
      <c r="I32" s="107"/>
      <c r="J32" s="107"/>
      <c r="K32" s="108"/>
      <c r="L32" s="108"/>
      <c r="M32" s="108"/>
      <c r="N32" s="107"/>
      <c r="O32" s="107"/>
      <c r="P32" s="107"/>
      <c r="Q32" s="107"/>
      <c r="R32" s="107"/>
      <c r="S32" s="107"/>
      <c r="T32" s="107"/>
      <c r="U32" s="107"/>
      <c r="V32" s="107"/>
      <c r="W32" s="107"/>
      <c r="X32" s="107"/>
      <c r="Y32" s="107"/>
      <c r="Z32" s="108"/>
      <c r="AA32" s="108"/>
      <c r="AB32" s="108"/>
      <c r="AC32" s="107"/>
      <c r="AD32" s="107"/>
      <c r="AE32" s="107"/>
      <c r="AF32" s="107"/>
      <c r="AG32" s="107"/>
      <c r="AH32" s="119"/>
      <c r="AI32" s="171" t="str">
        <f t="shared" ref="AI32:AI39" si="4">IF(COUNTBLANK(D32:AG32)=30,"",AVERAGE(D32:AG32))</f>
        <v/>
      </c>
      <c r="AJ32" s="96"/>
    </row>
    <row r="33" spans="2:36" ht="19" x14ac:dyDescent="0.2">
      <c r="B33" s="94"/>
      <c r="C33" s="118" t="s">
        <v>35</v>
      </c>
      <c r="D33" s="143"/>
      <c r="E33" s="107"/>
      <c r="F33" s="107"/>
      <c r="G33" s="107"/>
      <c r="H33" s="107"/>
      <c r="I33" s="107"/>
      <c r="J33" s="107"/>
      <c r="K33" s="108"/>
      <c r="L33" s="108"/>
      <c r="M33" s="108"/>
      <c r="N33" s="107"/>
      <c r="O33" s="108"/>
      <c r="P33" s="107"/>
      <c r="Q33" s="107"/>
      <c r="R33" s="107"/>
      <c r="S33" s="107"/>
      <c r="T33" s="107"/>
      <c r="U33" s="107"/>
      <c r="V33" s="107"/>
      <c r="W33" s="107"/>
      <c r="X33" s="107"/>
      <c r="Y33" s="107"/>
      <c r="Z33" s="108"/>
      <c r="AA33" s="108"/>
      <c r="AB33" s="108"/>
      <c r="AC33" s="107"/>
      <c r="AD33" s="108"/>
      <c r="AE33" s="107"/>
      <c r="AF33" s="107"/>
      <c r="AG33" s="107"/>
      <c r="AH33" s="119"/>
      <c r="AI33" s="171" t="str">
        <f t="shared" si="4"/>
        <v/>
      </c>
      <c r="AJ33" s="96"/>
    </row>
    <row r="34" spans="2:36" ht="19" x14ac:dyDescent="0.2">
      <c r="B34" s="94"/>
      <c r="C34" s="118" t="s">
        <v>36</v>
      </c>
      <c r="D34" s="143"/>
      <c r="E34" s="107"/>
      <c r="F34" s="107"/>
      <c r="G34" s="107"/>
      <c r="H34" s="107"/>
      <c r="I34" s="107"/>
      <c r="J34" s="107"/>
      <c r="K34" s="108"/>
      <c r="L34" s="108"/>
      <c r="M34" s="108"/>
      <c r="N34" s="107"/>
      <c r="O34" s="108"/>
      <c r="P34" s="107"/>
      <c r="Q34" s="107"/>
      <c r="R34" s="107"/>
      <c r="S34" s="107"/>
      <c r="T34" s="107"/>
      <c r="U34" s="107"/>
      <c r="V34" s="107"/>
      <c r="W34" s="107"/>
      <c r="X34" s="107"/>
      <c r="Y34" s="107"/>
      <c r="Z34" s="108"/>
      <c r="AA34" s="108"/>
      <c r="AB34" s="108"/>
      <c r="AC34" s="107"/>
      <c r="AD34" s="108"/>
      <c r="AE34" s="107"/>
      <c r="AF34" s="107"/>
      <c r="AG34" s="107"/>
      <c r="AH34" s="119"/>
      <c r="AI34" s="171" t="str">
        <f t="shared" si="4"/>
        <v/>
      </c>
      <c r="AJ34" s="96"/>
    </row>
    <row r="35" spans="2:36" ht="19" x14ac:dyDescent="0.2">
      <c r="B35" s="94"/>
      <c r="C35" s="147" t="s">
        <v>37</v>
      </c>
      <c r="D35" s="143"/>
      <c r="E35" s="107"/>
      <c r="F35" s="107"/>
      <c r="G35" s="107"/>
      <c r="H35" s="107"/>
      <c r="I35" s="107"/>
      <c r="J35" s="107"/>
      <c r="K35" s="108"/>
      <c r="L35" s="108"/>
      <c r="M35" s="108"/>
      <c r="N35" s="107"/>
      <c r="O35" s="108"/>
      <c r="P35" s="107"/>
      <c r="Q35" s="107"/>
      <c r="R35" s="107"/>
      <c r="S35" s="107"/>
      <c r="T35" s="107"/>
      <c r="U35" s="107"/>
      <c r="V35" s="107"/>
      <c r="W35" s="107"/>
      <c r="X35" s="107"/>
      <c r="Y35" s="107"/>
      <c r="Z35" s="108"/>
      <c r="AA35" s="108"/>
      <c r="AB35" s="108"/>
      <c r="AC35" s="107"/>
      <c r="AD35" s="108"/>
      <c r="AE35" s="107"/>
      <c r="AF35" s="107"/>
      <c r="AG35" s="107"/>
      <c r="AH35" s="119"/>
      <c r="AI35" s="171" t="str">
        <f t="shared" si="4"/>
        <v/>
      </c>
      <c r="AJ35" s="96"/>
    </row>
    <row r="36" spans="2:36" ht="19" x14ac:dyDescent="0.2">
      <c r="B36" s="94"/>
      <c r="C36" s="118" t="s">
        <v>38</v>
      </c>
      <c r="D36" s="143"/>
      <c r="E36" s="107"/>
      <c r="F36" s="107"/>
      <c r="G36" s="107"/>
      <c r="H36" s="107"/>
      <c r="I36" s="107"/>
      <c r="J36" s="107"/>
      <c r="K36" s="108"/>
      <c r="L36" s="108"/>
      <c r="M36" s="108"/>
      <c r="N36" s="107"/>
      <c r="O36" s="108"/>
      <c r="P36" s="107"/>
      <c r="Q36" s="107"/>
      <c r="R36" s="107"/>
      <c r="S36" s="107"/>
      <c r="T36" s="107"/>
      <c r="U36" s="107"/>
      <c r="V36" s="107"/>
      <c r="W36" s="107"/>
      <c r="X36" s="107"/>
      <c r="Y36" s="107"/>
      <c r="Z36" s="108"/>
      <c r="AA36" s="108"/>
      <c r="AB36" s="108"/>
      <c r="AC36" s="107"/>
      <c r="AD36" s="108"/>
      <c r="AE36" s="107"/>
      <c r="AF36" s="107"/>
      <c r="AG36" s="107"/>
      <c r="AH36" s="119"/>
      <c r="AI36" s="171" t="str">
        <f t="shared" si="4"/>
        <v/>
      </c>
      <c r="AJ36" s="96"/>
    </row>
    <row r="37" spans="2:36" ht="19" x14ac:dyDescent="0.2">
      <c r="B37" s="94"/>
      <c r="C37" s="148" t="s">
        <v>141</v>
      </c>
      <c r="D37" s="143"/>
      <c r="E37" s="107"/>
      <c r="F37" s="107"/>
      <c r="G37" s="107"/>
      <c r="H37" s="107"/>
      <c r="I37" s="107"/>
      <c r="J37" s="107"/>
      <c r="K37" s="108"/>
      <c r="L37" s="108"/>
      <c r="M37" s="108"/>
      <c r="N37" s="107"/>
      <c r="O37" s="108"/>
      <c r="P37" s="107"/>
      <c r="Q37" s="107"/>
      <c r="R37" s="107"/>
      <c r="S37" s="107"/>
      <c r="T37" s="107"/>
      <c r="U37" s="107"/>
      <c r="V37" s="107"/>
      <c r="W37" s="107"/>
      <c r="X37" s="107"/>
      <c r="Y37" s="107"/>
      <c r="Z37" s="108"/>
      <c r="AA37" s="108"/>
      <c r="AB37" s="108"/>
      <c r="AC37" s="107"/>
      <c r="AD37" s="108"/>
      <c r="AE37" s="107"/>
      <c r="AF37" s="107"/>
      <c r="AG37" s="107"/>
      <c r="AH37" s="119"/>
      <c r="AI37" s="171" t="str">
        <f t="shared" si="4"/>
        <v/>
      </c>
      <c r="AJ37" s="96"/>
    </row>
    <row r="38" spans="2:36" ht="19" x14ac:dyDescent="0.2">
      <c r="B38" s="94"/>
      <c r="C38" s="118" t="s">
        <v>39</v>
      </c>
      <c r="D38" s="143"/>
      <c r="E38" s="107"/>
      <c r="F38" s="107"/>
      <c r="G38" s="107"/>
      <c r="H38" s="107"/>
      <c r="I38" s="107"/>
      <c r="J38" s="107"/>
      <c r="K38" s="108"/>
      <c r="L38" s="108"/>
      <c r="M38" s="108"/>
      <c r="N38" s="107"/>
      <c r="O38" s="108"/>
      <c r="P38" s="107"/>
      <c r="Q38" s="107"/>
      <c r="R38" s="107"/>
      <c r="S38" s="107"/>
      <c r="T38" s="107"/>
      <c r="U38" s="107"/>
      <c r="V38" s="107"/>
      <c r="W38" s="107"/>
      <c r="X38" s="107"/>
      <c r="Y38" s="107"/>
      <c r="Z38" s="108"/>
      <c r="AA38" s="108"/>
      <c r="AB38" s="108"/>
      <c r="AC38" s="107"/>
      <c r="AD38" s="108"/>
      <c r="AE38" s="107"/>
      <c r="AF38" s="107"/>
      <c r="AG38" s="107"/>
      <c r="AH38" s="119"/>
      <c r="AI38" s="171" t="str">
        <f t="shared" si="4"/>
        <v/>
      </c>
      <c r="AJ38" s="96"/>
    </row>
    <row r="39" spans="2:36" ht="19" x14ac:dyDescent="0.2">
      <c r="B39" s="94"/>
      <c r="C39" s="118" t="s">
        <v>40</v>
      </c>
      <c r="D39" s="143"/>
      <c r="E39" s="107"/>
      <c r="F39" s="107"/>
      <c r="G39" s="107"/>
      <c r="H39" s="107"/>
      <c r="I39" s="107"/>
      <c r="J39" s="107"/>
      <c r="K39" s="108"/>
      <c r="L39" s="108"/>
      <c r="M39" s="108"/>
      <c r="N39" s="107"/>
      <c r="O39" s="108"/>
      <c r="P39" s="107"/>
      <c r="Q39" s="107"/>
      <c r="R39" s="107"/>
      <c r="S39" s="107"/>
      <c r="T39" s="107"/>
      <c r="U39" s="107"/>
      <c r="V39" s="107"/>
      <c r="W39" s="107"/>
      <c r="X39" s="107"/>
      <c r="Y39" s="107"/>
      <c r="Z39" s="108"/>
      <c r="AA39" s="108"/>
      <c r="AB39" s="108"/>
      <c r="AC39" s="107"/>
      <c r="AD39" s="108"/>
      <c r="AE39" s="107"/>
      <c r="AF39" s="107"/>
      <c r="AG39" s="107"/>
      <c r="AH39" s="119"/>
      <c r="AI39" s="171" t="str">
        <f t="shared" si="4"/>
        <v/>
      </c>
      <c r="AJ39" s="96"/>
    </row>
    <row r="40" spans="2:36" ht="20" thickBot="1" x14ac:dyDescent="0.25">
      <c r="B40" s="94"/>
      <c r="C40" s="114" t="s">
        <v>142</v>
      </c>
      <c r="D40" s="144"/>
      <c r="E40" s="109"/>
      <c r="F40" s="109"/>
      <c r="G40" s="109"/>
      <c r="H40" s="109"/>
      <c r="I40" s="109"/>
      <c r="J40" s="109"/>
      <c r="K40" s="110"/>
      <c r="L40" s="110"/>
      <c r="M40" s="110"/>
      <c r="N40" s="109"/>
      <c r="O40" s="110"/>
      <c r="P40" s="109"/>
      <c r="Q40" s="109"/>
      <c r="R40" s="109"/>
      <c r="S40" s="109"/>
      <c r="T40" s="109"/>
      <c r="U40" s="109"/>
      <c r="V40" s="109"/>
      <c r="W40" s="109"/>
      <c r="X40" s="109"/>
      <c r="Y40" s="109"/>
      <c r="Z40" s="110"/>
      <c r="AA40" s="110"/>
      <c r="AB40" s="110"/>
      <c r="AC40" s="109"/>
      <c r="AD40" s="110"/>
      <c r="AE40" s="109"/>
      <c r="AF40" s="109"/>
      <c r="AG40" s="109"/>
      <c r="AH40" s="120"/>
      <c r="AI40" s="232"/>
      <c r="AJ40" s="96"/>
    </row>
    <row r="41" spans="2:36" ht="19" x14ac:dyDescent="0.2">
      <c r="B41" s="94"/>
      <c r="C41" s="129" t="s">
        <v>143</v>
      </c>
      <c r="D41" s="150"/>
      <c r="E41" s="113"/>
      <c r="F41" s="113"/>
      <c r="G41" s="113"/>
      <c r="H41" s="113"/>
      <c r="I41" s="113"/>
      <c r="J41" s="113"/>
      <c r="K41" s="113"/>
      <c r="L41" s="113"/>
      <c r="M41" s="113"/>
      <c r="N41" s="113"/>
      <c r="O41" s="113"/>
      <c r="P41" s="113"/>
      <c r="Q41" s="113"/>
      <c r="R41" s="113"/>
      <c r="S41" s="113"/>
      <c r="T41" s="113"/>
      <c r="U41" s="113"/>
      <c r="V41" s="113"/>
      <c r="W41" s="113"/>
      <c r="X41" s="113"/>
      <c r="Y41" s="113"/>
      <c r="Z41" s="113"/>
      <c r="AA41" s="113"/>
      <c r="AB41" s="113"/>
      <c r="AC41" s="113"/>
      <c r="AD41" s="113"/>
      <c r="AE41" s="113"/>
      <c r="AF41" s="113"/>
      <c r="AG41" s="113"/>
      <c r="AH41" s="218"/>
      <c r="AI41" s="219" t="str">
        <f>IF(COUNTBLANK(D41:AG41)=30,"",AVERAGE(D41:AG41))</f>
        <v/>
      </c>
      <c r="AJ41" s="96"/>
    </row>
    <row r="42" spans="2:36" ht="19" x14ac:dyDescent="0.2">
      <c r="B42" s="94"/>
      <c r="C42" s="130" t="s">
        <v>41</v>
      </c>
      <c r="D42" s="151"/>
      <c r="E42" s="108"/>
      <c r="F42" s="108"/>
      <c r="G42" s="108"/>
      <c r="H42" s="108"/>
      <c r="I42" s="108"/>
      <c r="J42" s="108"/>
      <c r="K42" s="108"/>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19"/>
      <c r="AI42" s="171" t="str">
        <f>IF(COUNTBLANK(D42:AG42)=30,"",AVERAGE(D42:AG42))</f>
        <v/>
      </c>
      <c r="AJ42" s="96"/>
    </row>
    <row r="43" spans="2:36" ht="19" x14ac:dyDescent="0.2">
      <c r="B43" s="94"/>
      <c r="C43" s="130" t="s">
        <v>42</v>
      </c>
      <c r="D43" s="151"/>
      <c r="E43" s="108"/>
      <c r="F43" s="108"/>
      <c r="G43" s="108"/>
      <c r="H43" s="108"/>
      <c r="I43" s="108"/>
      <c r="J43" s="108"/>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8"/>
      <c r="AH43" s="119"/>
      <c r="AI43" s="171" t="str">
        <f t="shared" ref="AI43:AI48" si="5">IF(COUNTBLANK(D43:AG43)=30,"",AVERAGE(D43:AG43))</f>
        <v/>
      </c>
      <c r="AJ43" s="96"/>
    </row>
    <row r="44" spans="2:36" ht="19" x14ac:dyDescent="0.2">
      <c r="B44" s="94"/>
      <c r="C44" s="130" t="s">
        <v>43</v>
      </c>
      <c r="D44" s="151"/>
      <c r="E44" s="108"/>
      <c r="F44" s="108"/>
      <c r="G44" s="108"/>
      <c r="H44" s="108"/>
      <c r="I44" s="108"/>
      <c r="J44" s="108"/>
      <c r="K44" s="108"/>
      <c r="L44" s="108"/>
      <c r="M44" s="108"/>
      <c r="N44" s="108"/>
      <c r="O44" s="108"/>
      <c r="P44" s="108"/>
      <c r="Q44" s="108"/>
      <c r="R44" s="108"/>
      <c r="S44" s="108"/>
      <c r="T44" s="108"/>
      <c r="U44" s="108"/>
      <c r="V44" s="108"/>
      <c r="W44" s="108"/>
      <c r="X44" s="108"/>
      <c r="Y44" s="108"/>
      <c r="Z44" s="108"/>
      <c r="AA44" s="108"/>
      <c r="AB44" s="108"/>
      <c r="AC44" s="108"/>
      <c r="AD44" s="108"/>
      <c r="AE44" s="108"/>
      <c r="AF44" s="108"/>
      <c r="AG44" s="108"/>
      <c r="AH44" s="119"/>
      <c r="AI44" s="171" t="str">
        <f t="shared" si="5"/>
        <v/>
      </c>
      <c r="AJ44" s="96"/>
    </row>
    <row r="45" spans="2:36" ht="19" x14ac:dyDescent="0.2">
      <c r="B45" s="94"/>
      <c r="C45" s="130" t="s">
        <v>144</v>
      </c>
      <c r="D45" s="151"/>
      <c r="E45" s="108"/>
      <c r="F45" s="108"/>
      <c r="G45" s="108"/>
      <c r="H45" s="108"/>
      <c r="I45" s="108"/>
      <c r="J45" s="108"/>
      <c r="K45" s="108"/>
      <c r="L45" s="108"/>
      <c r="M45" s="108"/>
      <c r="N45" s="108"/>
      <c r="O45" s="108"/>
      <c r="P45" s="108"/>
      <c r="Q45" s="108"/>
      <c r="R45" s="108"/>
      <c r="S45" s="108"/>
      <c r="T45" s="108"/>
      <c r="U45" s="108"/>
      <c r="V45" s="108"/>
      <c r="W45" s="108"/>
      <c r="X45" s="108"/>
      <c r="Y45" s="108"/>
      <c r="Z45" s="108"/>
      <c r="AA45" s="108"/>
      <c r="AB45" s="108"/>
      <c r="AC45" s="108"/>
      <c r="AD45" s="108"/>
      <c r="AE45" s="108"/>
      <c r="AF45" s="108"/>
      <c r="AG45" s="108"/>
      <c r="AH45" s="119"/>
      <c r="AI45" s="171" t="str">
        <f t="shared" si="5"/>
        <v/>
      </c>
      <c r="AJ45" s="96"/>
    </row>
    <row r="46" spans="2:36" ht="20" thickBot="1" x14ac:dyDescent="0.25">
      <c r="B46" s="94"/>
      <c r="C46" s="131" t="s">
        <v>44</v>
      </c>
      <c r="D46" s="22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110"/>
      <c r="AE46" s="110"/>
      <c r="AF46" s="110"/>
      <c r="AG46" s="110"/>
      <c r="AH46" s="120"/>
      <c r="AI46" s="176" t="str">
        <f>IF(COUNTBLANK(D46:AG46)=30,"",AVERAGE(D46:AG46))</f>
        <v/>
      </c>
      <c r="AJ46" s="96"/>
    </row>
    <row r="47" spans="2:36" ht="19" x14ac:dyDescent="0.2">
      <c r="B47" s="94"/>
      <c r="C47" s="129" t="s">
        <v>45</v>
      </c>
      <c r="D47" s="145"/>
      <c r="E47" s="112"/>
      <c r="F47" s="112"/>
      <c r="G47" s="112"/>
      <c r="H47" s="112"/>
      <c r="I47" s="112"/>
      <c r="J47" s="112"/>
      <c r="K47" s="113"/>
      <c r="L47" s="113"/>
      <c r="M47" s="113"/>
      <c r="N47" s="112"/>
      <c r="O47" s="112"/>
      <c r="P47" s="112"/>
      <c r="Q47" s="112"/>
      <c r="R47" s="112"/>
      <c r="S47" s="112"/>
      <c r="T47" s="112"/>
      <c r="U47" s="112"/>
      <c r="V47" s="112"/>
      <c r="W47" s="112"/>
      <c r="X47" s="112"/>
      <c r="Y47" s="113"/>
      <c r="Z47" s="113"/>
      <c r="AA47" s="113"/>
      <c r="AB47" s="112"/>
      <c r="AC47" s="112"/>
      <c r="AD47" s="112"/>
      <c r="AE47" s="112"/>
      <c r="AF47" s="112"/>
      <c r="AG47" s="112"/>
      <c r="AH47" s="218"/>
      <c r="AI47" s="132" t="str">
        <f t="shared" si="5"/>
        <v/>
      </c>
      <c r="AJ47" s="96"/>
    </row>
    <row r="48" spans="2:36" ht="19" x14ac:dyDescent="0.2">
      <c r="B48" s="94"/>
      <c r="C48" s="130" t="s">
        <v>46</v>
      </c>
      <c r="D48" s="143"/>
      <c r="E48" s="107"/>
      <c r="F48" s="107"/>
      <c r="G48" s="107"/>
      <c r="H48" s="107"/>
      <c r="I48" s="107"/>
      <c r="J48" s="107"/>
      <c r="K48" s="108"/>
      <c r="L48" s="108"/>
      <c r="M48" s="108"/>
      <c r="N48" s="107"/>
      <c r="O48" s="107"/>
      <c r="P48" s="107"/>
      <c r="Q48" s="107"/>
      <c r="R48" s="107"/>
      <c r="S48" s="107"/>
      <c r="T48" s="107"/>
      <c r="U48" s="107"/>
      <c r="V48" s="107"/>
      <c r="W48" s="107"/>
      <c r="X48" s="107"/>
      <c r="Y48" s="108"/>
      <c r="Z48" s="108"/>
      <c r="AA48" s="108"/>
      <c r="AB48" s="107"/>
      <c r="AC48" s="107"/>
      <c r="AD48" s="107"/>
      <c r="AE48" s="107"/>
      <c r="AF48" s="107"/>
      <c r="AG48" s="107"/>
      <c r="AH48" s="119"/>
      <c r="AI48" s="172" t="str">
        <f t="shared" si="5"/>
        <v/>
      </c>
      <c r="AJ48" s="96"/>
    </row>
    <row r="49" spans="2:36" ht="20" thickBot="1" x14ac:dyDescent="0.25">
      <c r="B49" s="94"/>
      <c r="C49" s="131" t="s">
        <v>47</v>
      </c>
      <c r="D49" s="144"/>
      <c r="E49" s="109"/>
      <c r="F49" s="109"/>
      <c r="G49" s="109"/>
      <c r="H49" s="109"/>
      <c r="I49" s="109"/>
      <c r="J49" s="109"/>
      <c r="K49" s="110"/>
      <c r="L49" s="110"/>
      <c r="M49" s="110"/>
      <c r="N49" s="109"/>
      <c r="O49" s="109"/>
      <c r="P49" s="109"/>
      <c r="Q49" s="109"/>
      <c r="R49" s="109"/>
      <c r="S49" s="109"/>
      <c r="T49" s="109"/>
      <c r="U49" s="109"/>
      <c r="V49" s="109"/>
      <c r="W49" s="109"/>
      <c r="X49" s="109"/>
      <c r="Y49" s="110"/>
      <c r="Z49" s="110"/>
      <c r="AA49" s="110"/>
      <c r="AB49" s="109"/>
      <c r="AC49" s="109"/>
      <c r="AD49" s="109"/>
      <c r="AE49" s="109"/>
      <c r="AF49" s="109"/>
      <c r="AG49" s="109"/>
      <c r="AH49" s="120"/>
      <c r="AI49" s="226" t="str">
        <f>IF(COUNTBLANK(D49:AG49)=30,"",AVERAGE(D49:AG49))</f>
        <v/>
      </c>
      <c r="AJ49" s="96"/>
    </row>
    <row r="50" spans="2:36" ht="17" thickBot="1" x14ac:dyDescent="0.25">
      <c r="B50" s="94"/>
      <c r="C50" s="221" t="s">
        <v>145</v>
      </c>
      <c r="D50" s="222" t="str">
        <f>IF(COUNTBLANK(D41:D49)=9,"",IF(SUM(D41:D49)&gt;0,0,IF(COUNTBLANK(D41:D49)&lt;&gt;0,"",1)))</f>
        <v/>
      </c>
      <c r="E50" s="222" t="str">
        <f t="shared" ref="E50:AG50" si="6">IF(COUNTBLANK(E41:E49)=9,"",IF(SUM(E41:E49)&gt;0,0,IF(COUNTBLANK(E41:E49)&lt;&gt;0,"",1)))</f>
        <v/>
      </c>
      <c r="F50" s="222" t="str">
        <f t="shared" si="6"/>
        <v/>
      </c>
      <c r="G50" s="222" t="str">
        <f t="shared" si="6"/>
        <v/>
      </c>
      <c r="H50" s="222" t="str">
        <f t="shared" si="6"/>
        <v/>
      </c>
      <c r="I50" s="222" t="str">
        <f t="shared" si="6"/>
        <v/>
      </c>
      <c r="J50" s="222" t="str">
        <f t="shared" si="6"/>
        <v/>
      </c>
      <c r="K50" s="222" t="str">
        <f t="shared" si="6"/>
        <v/>
      </c>
      <c r="L50" s="222" t="str">
        <f t="shared" si="6"/>
        <v/>
      </c>
      <c r="M50" s="222" t="str">
        <f t="shared" si="6"/>
        <v/>
      </c>
      <c r="N50" s="222" t="str">
        <f t="shared" si="6"/>
        <v/>
      </c>
      <c r="O50" s="222" t="str">
        <f t="shared" si="6"/>
        <v/>
      </c>
      <c r="P50" s="222" t="str">
        <f t="shared" si="6"/>
        <v/>
      </c>
      <c r="Q50" s="222" t="str">
        <f t="shared" si="6"/>
        <v/>
      </c>
      <c r="R50" s="222" t="str">
        <f t="shared" si="6"/>
        <v/>
      </c>
      <c r="S50" s="222" t="str">
        <f t="shared" si="6"/>
        <v/>
      </c>
      <c r="T50" s="222" t="str">
        <f t="shared" si="6"/>
        <v/>
      </c>
      <c r="U50" s="222" t="str">
        <f t="shared" si="6"/>
        <v/>
      </c>
      <c r="V50" s="222" t="str">
        <f t="shared" si="6"/>
        <v/>
      </c>
      <c r="W50" s="222" t="str">
        <f t="shared" si="6"/>
        <v/>
      </c>
      <c r="X50" s="222" t="str">
        <f t="shared" si="6"/>
        <v/>
      </c>
      <c r="Y50" s="222" t="str">
        <f t="shared" si="6"/>
        <v/>
      </c>
      <c r="Z50" s="222" t="str">
        <f t="shared" si="6"/>
        <v/>
      </c>
      <c r="AA50" s="222" t="str">
        <f t="shared" si="6"/>
        <v/>
      </c>
      <c r="AB50" s="222" t="str">
        <f t="shared" si="6"/>
        <v/>
      </c>
      <c r="AC50" s="222" t="str">
        <f t="shared" si="6"/>
        <v/>
      </c>
      <c r="AD50" s="222" t="str">
        <f t="shared" si="6"/>
        <v/>
      </c>
      <c r="AE50" s="222" t="str">
        <f t="shared" si="6"/>
        <v/>
      </c>
      <c r="AF50" s="222" t="str">
        <f t="shared" si="6"/>
        <v/>
      </c>
      <c r="AG50" s="222" t="str">
        <f t="shared" si="6"/>
        <v/>
      </c>
      <c r="AH50" s="224" t="str">
        <f>IF(COUNTBLANK(AH41:AH49)&lt;&gt;0,"",IF(SUM(AH41:AH49)=0,1,0))</f>
        <v/>
      </c>
      <c r="AI50" s="225" t="str">
        <f>IF(COUNTBLANK(D50:AG50)=30,"",AVERAGE(D50:AG50))</f>
        <v/>
      </c>
      <c r="AJ50" s="96"/>
    </row>
    <row r="51" spans="2:36" ht="19" x14ac:dyDescent="0.2">
      <c r="B51" s="94"/>
      <c r="C51" s="101" t="s">
        <v>48</v>
      </c>
      <c r="D51" s="146"/>
      <c r="E51" s="115"/>
      <c r="F51" s="115"/>
      <c r="G51" s="115"/>
      <c r="H51" s="115"/>
      <c r="I51" s="115"/>
      <c r="J51" s="115"/>
      <c r="K51" s="102"/>
      <c r="L51" s="102"/>
      <c r="M51" s="102"/>
      <c r="N51" s="115"/>
      <c r="O51" s="115"/>
      <c r="P51" s="115"/>
      <c r="Q51" s="115"/>
      <c r="R51" s="115"/>
      <c r="S51" s="115"/>
      <c r="T51" s="115"/>
      <c r="U51" s="115"/>
      <c r="V51" s="115"/>
      <c r="W51" s="115"/>
      <c r="X51" s="115"/>
      <c r="Y51" s="115"/>
      <c r="Z51" s="102"/>
      <c r="AA51" s="102"/>
      <c r="AB51" s="102"/>
      <c r="AC51" s="115"/>
      <c r="AD51" s="115"/>
      <c r="AE51" s="115"/>
      <c r="AF51" s="115"/>
      <c r="AG51" s="115"/>
      <c r="AH51" s="121"/>
      <c r="AI51" s="177"/>
      <c r="AJ51" s="96"/>
    </row>
    <row r="52" spans="2:36" ht="19" x14ac:dyDescent="0.2">
      <c r="B52" s="94"/>
      <c r="C52" s="148" t="s">
        <v>49</v>
      </c>
      <c r="D52" s="143"/>
      <c r="E52" s="107"/>
      <c r="F52" s="107"/>
      <c r="G52" s="107"/>
      <c r="H52" s="107"/>
      <c r="I52" s="107"/>
      <c r="J52" s="107"/>
      <c r="K52" s="108"/>
      <c r="L52" s="108"/>
      <c r="M52" s="108"/>
      <c r="N52" s="107"/>
      <c r="O52" s="107"/>
      <c r="P52" s="107"/>
      <c r="Q52" s="107"/>
      <c r="R52" s="107"/>
      <c r="S52" s="107"/>
      <c r="T52" s="107"/>
      <c r="U52" s="107"/>
      <c r="V52" s="107"/>
      <c r="W52" s="107"/>
      <c r="X52" s="107"/>
      <c r="Y52" s="107"/>
      <c r="Z52" s="108"/>
      <c r="AA52" s="108"/>
      <c r="AB52" s="108"/>
      <c r="AC52" s="107"/>
      <c r="AD52" s="107"/>
      <c r="AE52" s="107"/>
      <c r="AF52" s="107"/>
      <c r="AG52" s="107"/>
      <c r="AH52" s="119"/>
      <c r="AI52" s="173"/>
      <c r="AJ52" s="96"/>
    </row>
    <row r="53" spans="2:36" ht="19" x14ac:dyDescent="0.2">
      <c r="B53" s="94"/>
      <c r="C53" s="148" t="s">
        <v>50</v>
      </c>
      <c r="D53" s="143"/>
      <c r="E53" s="107"/>
      <c r="F53" s="107"/>
      <c r="G53" s="107"/>
      <c r="H53" s="107"/>
      <c r="I53" s="107"/>
      <c r="J53" s="107"/>
      <c r="K53" s="108"/>
      <c r="L53" s="108"/>
      <c r="M53" s="108"/>
      <c r="N53" s="107"/>
      <c r="O53" s="107"/>
      <c r="P53" s="107"/>
      <c r="Q53" s="107"/>
      <c r="R53" s="107"/>
      <c r="S53" s="107"/>
      <c r="T53" s="107"/>
      <c r="U53" s="107"/>
      <c r="V53" s="107"/>
      <c r="W53" s="107"/>
      <c r="X53" s="107"/>
      <c r="Y53" s="107"/>
      <c r="Z53" s="108"/>
      <c r="AA53" s="108"/>
      <c r="AB53" s="108"/>
      <c r="AC53" s="107"/>
      <c r="AD53" s="107"/>
      <c r="AE53" s="107"/>
      <c r="AF53" s="107"/>
      <c r="AG53" s="107"/>
      <c r="AH53" s="119"/>
      <c r="AI53" s="173"/>
      <c r="AJ53" s="96"/>
    </row>
    <row r="54" spans="2:36" ht="20" thickBot="1" x14ac:dyDescent="0.25">
      <c r="B54" s="94"/>
      <c r="C54" s="104" t="s">
        <v>51</v>
      </c>
      <c r="D54" s="149"/>
      <c r="E54" s="122"/>
      <c r="F54" s="122"/>
      <c r="G54" s="122"/>
      <c r="H54" s="122"/>
      <c r="I54" s="122"/>
      <c r="J54" s="122"/>
      <c r="K54" s="123"/>
      <c r="L54" s="123"/>
      <c r="M54" s="123"/>
      <c r="N54" s="122"/>
      <c r="O54" s="122"/>
      <c r="P54" s="122"/>
      <c r="Q54" s="122"/>
      <c r="R54" s="122"/>
      <c r="S54" s="122"/>
      <c r="T54" s="122"/>
      <c r="U54" s="122"/>
      <c r="V54" s="122"/>
      <c r="W54" s="122"/>
      <c r="X54" s="122"/>
      <c r="Y54" s="122"/>
      <c r="Z54" s="123"/>
      <c r="AA54" s="123"/>
      <c r="AB54" s="123"/>
      <c r="AC54" s="122"/>
      <c r="AD54" s="122"/>
      <c r="AE54" s="122"/>
      <c r="AF54" s="122"/>
      <c r="AG54" s="122"/>
      <c r="AH54" s="170"/>
      <c r="AI54" s="174"/>
      <c r="AJ54" s="96"/>
    </row>
    <row r="55" spans="2:36" ht="167.25" customHeight="1" thickBot="1" x14ac:dyDescent="0.25">
      <c r="B55" s="94"/>
      <c r="C55" s="105" t="s">
        <v>59</v>
      </c>
      <c r="D55" s="168"/>
      <c r="E55" s="165"/>
      <c r="F55" s="165"/>
      <c r="G55" s="165"/>
      <c r="H55" s="165"/>
      <c r="I55" s="165"/>
      <c r="J55" s="165"/>
      <c r="K55" s="165"/>
      <c r="L55" s="165"/>
      <c r="M55" s="165"/>
      <c r="N55" s="165"/>
      <c r="O55" s="165"/>
      <c r="P55" s="165"/>
      <c r="Q55" s="165"/>
      <c r="R55" s="165"/>
      <c r="S55" s="165"/>
      <c r="T55" s="165"/>
      <c r="U55" s="165"/>
      <c r="V55" s="165"/>
      <c r="W55" s="165"/>
      <c r="X55" s="165"/>
      <c r="Y55" s="165"/>
      <c r="Z55" s="165"/>
      <c r="AA55" s="165"/>
      <c r="AB55" s="165"/>
      <c r="AC55" s="165"/>
      <c r="AD55" s="165"/>
      <c r="AE55" s="165"/>
      <c r="AF55" s="165"/>
      <c r="AG55" s="165"/>
      <c r="AH55" s="166"/>
      <c r="AI55" s="167"/>
      <c r="AJ55" s="96"/>
    </row>
    <row r="56" spans="2:36" ht="17" thickBot="1" x14ac:dyDescent="0.25">
      <c r="B56" s="391" t="s">
        <v>133</v>
      </c>
      <c r="C56" s="392"/>
      <c r="D56" s="392"/>
      <c r="E56" s="392"/>
      <c r="F56" s="392"/>
      <c r="G56" s="392"/>
      <c r="H56" s="392"/>
      <c r="I56" s="392"/>
      <c r="J56" s="392"/>
      <c r="K56" s="392"/>
      <c r="L56" s="392"/>
      <c r="M56" s="392"/>
      <c r="N56" s="392"/>
      <c r="O56" s="392"/>
      <c r="P56" s="392"/>
      <c r="Q56" s="392"/>
      <c r="R56" s="392"/>
      <c r="S56" s="392"/>
      <c r="T56" s="392"/>
      <c r="U56" s="392"/>
      <c r="V56" s="392"/>
      <c r="W56" s="392"/>
      <c r="X56" s="392"/>
      <c r="Y56" s="392"/>
      <c r="Z56" s="392"/>
      <c r="AA56" s="392"/>
      <c r="AB56" s="392"/>
      <c r="AC56" s="392"/>
      <c r="AD56" s="392"/>
      <c r="AE56" s="392"/>
      <c r="AF56" s="392"/>
      <c r="AG56" s="392"/>
      <c r="AH56" s="392"/>
      <c r="AI56" s="392"/>
      <c r="AJ56" s="393"/>
    </row>
  </sheetData>
  <sheetProtection algorithmName="SHA-512" hashValue="lNlwQNSLJoX8C7h23p7nn0LlC9wxfjlpOSF5FJqFu0G2qFJHe4tLVjKjTEQoVOkAC6Taf8l51e44Hh7TPQKdLg==" saltValue="JZa15pIqxHvJtVhHWHgiAA==" spinCount="100000" sheet="1" objects="1" scenarios="1"/>
  <mergeCells count="10">
    <mergeCell ref="D11:AI11"/>
    <mergeCell ref="C28:C29"/>
    <mergeCell ref="D28:AI28"/>
    <mergeCell ref="B56:AJ56"/>
    <mergeCell ref="V8:AC8"/>
    <mergeCell ref="O8:U8"/>
    <mergeCell ref="G8:N8"/>
    <mergeCell ref="V9:AC9"/>
    <mergeCell ref="O9:U9"/>
    <mergeCell ref="G9:N9"/>
  </mergeCells>
  <conditionalFormatting sqref="AI13:AI21 D25:F25">
    <cfRule type="containsBlanks" dxfId="357" priority="41" stopIfTrue="1">
      <formula>LEN(TRIM(D13))=0</formula>
    </cfRule>
  </conditionalFormatting>
  <conditionalFormatting sqref="AI15:AI21">
    <cfRule type="cellIs" dxfId="356" priority="40" operator="equal">
      <formula>3</formula>
    </cfRule>
    <cfRule type="cellIs" dxfId="355" priority="42" operator="equal">
      <formula>2</formula>
    </cfRule>
    <cfRule type="cellIs" dxfId="354" priority="43" operator="equal">
      <formula>1</formula>
    </cfRule>
    <cfRule type="cellIs" dxfId="353" priority="44" operator="equal">
      <formula>0</formula>
    </cfRule>
  </conditionalFormatting>
  <conditionalFormatting sqref="AI23">
    <cfRule type="containsBlanks" dxfId="352" priority="36" stopIfTrue="1">
      <formula>LEN(TRIM(AI23))=0</formula>
    </cfRule>
  </conditionalFormatting>
  <conditionalFormatting sqref="AI23">
    <cfRule type="cellIs" dxfId="351" priority="35" operator="equal">
      <formula>3</formula>
    </cfRule>
    <cfRule type="cellIs" dxfId="350" priority="37" operator="equal">
      <formula>2</formula>
    </cfRule>
    <cfRule type="cellIs" dxfId="349" priority="38" operator="equal">
      <formula>1</formula>
    </cfRule>
    <cfRule type="cellIs" dxfId="348" priority="39" operator="equal">
      <formula>0</formula>
    </cfRule>
  </conditionalFormatting>
  <conditionalFormatting sqref="AI24">
    <cfRule type="containsBlanks" dxfId="347" priority="31" stopIfTrue="1">
      <formula>LEN(TRIM(AI24))=0</formula>
    </cfRule>
  </conditionalFormatting>
  <conditionalFormatting sqref="AI24">
    <cfRule type="cellIs" dxfId="346" priority="30" operator="equal">
      <formula>3</formula>
    </cfRule>
    <cfRule type="cellIs" dxfId="345" priority="32" operator="equal">
      <formula>2</formula>
    </cfRule>
    <cfRule type="cellIs" dxfId="344" priority="33" operator="equal">
      <formula>1</formula>
    </cfRule>
    <cfRule type="cellIs" dxfId="343" priority="34" operator="equal">
      <formula>0</formula>
    </cfRule>
  </conditionalFormatting>
  <conditionalFormatting sqref="D26:AI26">
    <cfRule type="containsBlanks" dxfId="342" priority="15" stopIfTrue="1">
      <formula>LEN(TRIM(D26))=0</formula>
    </cfRule>
  </conditionalFormatting>
  <conditionalFormatting sqref="H26 R26 AB26 E26">
    <cfRule type="containsBlanks" dxfId="341" priority="26">
      <formula>LEN(TRIM(E26))=0</formula>
    </cfRule>
  </conditionalFormatting>
  <conditionalFormatting sqref="H26 R26 AB26 E26">
    <cfRule type="cellIs" dxfId="340" priority="22" operator="equal">
      <formula>3</formula>
    </cfRule>
    <cfRule type="cellIs" dxfId="339" priority="23" operator="equal">
      <formula>2</formula>
    </cfRule>
    <cfRule type="cellIs" dxfId="338" priority="24" operator="equal">
      <formula>1</formula>
    </cfRule>
    <cfRule type="cellIs" dxfId="337" priority="25" operator="equal">
      <formula>0</formula>
    </cfRule>
  </conditionalFormatting>
  <conditionalFormatting sqref="K26 U26 AE26">
    <cfRule type="containsBlanks" dxfId="336" priority="21">
      <formula>LEN(TRIM(K26))=0</formula>
    </cfRule>
  </conditionalFormatting>
  <conditionalFormatting sqref="K26 U26 AE26">
    <cfRule type="cellIs" dxfId="335" priority="17" operator="equal">
      <formula>3</formula>
    </cfRule>
    <cfRule type="cellIs" dxfId="334" priority="18" operator="equal">
      <formula>2</formula>
    </cfRule>
    <cfRule type="cellIs" dxfId="333" priority="19" operator="equal">
      <formula>1</formula>
    </cfRule>
    <cfRule type="cellIs" dxfId="332" priority="20" operator="equal">
      <formula>0</formula>
    </cfRule>
  </conditionalFormatting>
  <conditionalFormatting sqref="K26 U26 AE26">
    <cfRule type="containsBlanks" dxfId="331" priority="16">
      <formula>LEN(TRIM(K26))=0</formula>
    </cfRule>
  </conditionalFormatting>
  <conditionalFormatting sqref="D26:AI26">
    <cfRule type="cellIs" dxfId="330" priority="14" operator="equal">
      <formula>3</formula>
    </cfRule>
    <cfRule type="cellIs" dxfId="329" priority="27" operator="equal">
      <formula>2</formula>
    </cfRule>
    <cfRule type="cellIs" dxfId="328" priority="28" operator="equal">
      <formula>1</formula>
    </cfRule>
    <cfRule type="cellIs" dxfId="327" priority="29" operator="equal">
      <formula>0</formula>
    </cfRule>
  </conditionalFormatting>
  <conditionalFormatting sqref="G25:AI25">
    <cfRule type="containsBlanks" dxfId="326" priority="13" stopIfTrue="1">
      <formula>LEN(TRIM(G25))=0</formula>
    </cfRule>
  </conditionalFormatting>
  <conditionalFormatting sqref="AI30:AI54">
    <cfRule type="containsBlanks" dxfId="325" priority="6" stopIfTrue="1">
      <formula>LEN(TRIM(AI30))=0</formula>
    </cfRule>
  </conditionalFormatting>
  <conditionalFormatting sqref="AI39 AI30:AI37">
    <cfRule type="cellIs" dxfId="324" priority="11" operator="between">
      <formula>0</formula>
      <formula>0.25</formula>
    </cfRule>
    <cfRule type="cellIs" dxfId="323" priority="12" operator="between">
      <formula>0.25</formula>
      <formula>0.5</formula>
    </cfRule>
  </conditionalFormatting>
  <conditionalFormatting sqref="AI38">
    <cfRule type="cellIs" dxfId="322" priority="7" operator="between">
      <formula>0</formula>
      <formula>0.25</formula>
    </cfRule>
    <cfRule type="cellIs" dxfId="321" priority="8" operator="between">
      <formula>0.25</formula>
      <formula>0.5</formula>
    </cfRule>
    <cfRule type="cellIs" dxfId="320" priority="9" operator="between">
      <formula>0.5</formula>
      <formula>0.75</formula>
    </cfRule>
    <cfRule type="cellIs" dxfId="319" priority="10" operator="between">
      <formula>0.75</formula>
      <formula>1</formula>
    </cfRule>
  </conditionalFormatting>
  <conditionalFormatting sqref="AI22">
    <cfRule type="containsBlanks" dxfId="318" priority="2" stopIfTrue="1">
      <formula>LEN(TRIM(AI22))=0</formula>
    </cfRule>
  </conditionalFormatting>
  <conditionalFormatting sqref="AI22">
    <cfRule type="cellIs" dxfId="317" priority="1" operator="equal">
      <formula>3</formula>
    </cfRule>
    <cfRule type="cellIs" dxfId="316" priority="3" operator="equal">
      <formula>2</formula>
    </cfRule>
    <cfRule type="cellIs" dxfId="315" priority="4" operator="equal">
      <formula>1</formula>
    </cfRule>
    <cfRule type="cellIs" dxfId="314" priority="5" operator="equal">
      <formula>0</formula>
    </cfRule>
  </conditionalFormatting>
  <dataValidations count="7">
    <dataValidation type="decimal" errorStyle="warning" allowBlank="1" showErrorMessage="1" error="The weight is outside the expected weight range. Check that the weight is correct and stated in gram." sqref="D13:AG13" xr:uid="{290F8F4A-9914-41AF-8151-286A13342C8C}">
      <formula1>10</formula1>
      <formula2>100</formula2>
    </dataValidation>
    <dataValidation type="decimal" errorStyle="warning" allowBlank="1" showErrorMessage="1" error="The length is outside the expected range. Check that the length is correct and stated in cm." sqref="D14:AG14" xr:uid="{52DEA580-5755-4B6B-874B-28935A526A7B}">
      <formula1>5</formula1>
      <formula2>25</formula2>
    </dataValidation>
    <dataValidation type="whole" allowBlank="1" showErrorMessage="1" error="The score is outside the range (0-3)" sqref="D16:AG24" xr:uid="{17F44923-78DA-42FE-955E-2A8DD557FE8B}">
      <formula1>0</formula1>
      <formula2>3</formula2>
    </dataValidation>
    <dataValidation type="whole" allowBlank="1" showInputMessage="1" showErrorMessage="1" error="The score is outside the interval (1-2). Write 1 for male and 2 for female." sqref="D40:AG40" xr:uid="{E660B7D9-462C-4B03-BFEC-89543EE82758}">
      <formula1>1</formula1>
      <formula2>2</formula2>
    </dataValidation>
    <dataValidation type="whole" allowBlank="1" showErrorMessage="1" error="The score is outside the interval (0-1)" sqref="D41:AG46" xr:uid="{54C7B066-967C-42CD-AB8F-3D9D2EA43B81}">
      <formula1>0</formula1>
      <formula2>1</formula2>
    </dataValidation>
    <dataValidation type="whole" allowBlank="1" showInputMessage="1" showErrorMessage="1" error="The score is outside the interval (0-1)" sqref="D31:AG39" xr:uid="{D0D7C1D9-D981-4869-8AFB-8D3248A41613}">
      <formula1>0</formula1>
      <formula2>1</formula2>
    </dataValidation>
    <dataValidation type="whole" allowBlank="1" showErrorMessage="1" error="Liver color is outside the range (1-6)" sqref="D30:AG30" xr:uid="{735F7099-EDDD-428B-A7E6-F2069DD36580}">
      <formula1>1</formula1>
      <formula2>6</formula2>
    </dataValidation>
  </dataValidation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AA56B-1764-441C-ACEA-C44FE1E1CBDE}">
  <dimension ref="B1:AJ56"/>
  <sheetViews>
    <sheetView zoomScale="80" zoomScaleNormal="80" zoomScaleSheetLayoutView="50" workbookViewId="0">
      <pane xSplit="3" ySplit="12" topLeftCell="D13" activePane="bottomRight" state="frozen"/>
      <selection activeCell="AL54" sqref="AL54"/>
      <selection pane="topRight" activeCell="AL54" sqref="AL54"/>
      <selection pane="bottomLeft" activeCell="AL54" sqref="AL54"/>
      <selection pane="bottomRight" activeCell="V9" sqref="V9:AC9"/>
    </sheetView>
  </sheetViews>
  <sheetFormatPr baseColWidth="10" defaultColWidth="12.5" defaultRowHeight="16" x14ac:dyDescent="0.2"/>
  <cols>
    <col min="1" max="1" width="5.1640625" style="51" customWidth="1"/>
    <col min="2" max="2" width="2.5" style="51" customWidth="1"/>
    <col min="3" max="3" width="33.1640625" style="51" bestFit="1" customWidth="1"/>
    <col min="4" max="33" width="6.6640625" style="51" customWidth="1"/>
    <col min="34" max="34" width="8" style="51" hidden="1" customWidth="1"/>
    <col min="35" max="35" width="18.5" style="51" customWidth="1"/>
    <col min="36" max="36" width="1.6640625" style="51" customWidth="1"/>
    <col min="37" max="37" width="7" style="51" customWidth="1"/>
    <col min="38" max="40" width="12.5" style="51"/>
    <col min="41" max="41" width="26.6640625" style="51" customWidth="1"/>
    <col min="42" max="16384" width="12.5" style="51"/>
  </cols>
  <sheetData>
    <row r="1" spans="2:36" ht="17" thickBot="1" x14ac:dyDescent="0.25"/>
    <row r="2" spans="2:36" x14ac:dyDescent="0.2">
      <c r="B2" s="86"/>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87"/>
    </row>
    <row r="3" spans="2:36" x14ac:dyDescent="0.2">
      <c r="B3" s="94"/>
      <c r="C3" s="214"/>
      <c r="D3" s="214"/>
      <c r="E3" s="214"/>
      <c r="F3" s="214"/>
      <c r="G3" s="214"/>
      <c r="H3" s="214"/>
      <c r="I3" s="214"/>
      <c r="J3" s="214"/>
      <c r="K3" s="214"/>
      <c r="L3" s="214"/>
      <c r="M3" s="214"/>
      <c r="N3" s="214"/>
      <c r="O3" s="214"/>
      <c r="P3" s="214"/>
      <c r="Q3" s="214"/>
      <c r="R3" s="214"/>
      <c r="S3" s="214"/>
      <c r="T3" s="214"/>
      <c r="U3" s="214"/>
      <c r="V3" s="214"/>
      <c r="W3" s="214"/>
      <c r="X3" s="214"/>
      <c r="Y3" s="214"/>
      <c r="Z3" s="214"/>
      <c r="AA3" s="214"/>
      <c r="AB3" s="214"/>
      <c r="AC3" s="214"/>
      <c r="AD3" s="214"/>
      <c r="AE3" s="214"/>
      <c r="AF3" s="214"/>
      <c r="AG3" s="214"/>
      <c r="AH3" s="214"/>
      <c r="AI3" s="214"/>
      <c r="AJ3" s="96"/>
    </row>
    <row r="4" spans="2:36" x14ac:dyDescent="0.2">
      <c r="B4" s="9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96"/>
    </row>
    <row r="5" spans="2:36" x14ac:dyDescent="0.2">
      <c r="B5" s="94"/>
      <c r="C5" s="214"/>
      <c r="D5" s="214"/>
      <c r="E5" s="214"/>
      <c r="F5" s="214"/>
      <c r="G5" s="214"/>
      <c r="H5" s="214"/>
      <c r="I5" s="214"/>
      <c r="J5" s="214"/>
      <c r="K5" s="214"/>
      <c r="L5" s="214"/>
      <c r="M5" s="214"/>
      <c r="N5" s="214"/>
      <c r="O5" s="214"/>
      <c r="P5" s="214"/>
      <c r="Q5" s="214"/>
      <c r="R5" s="214"/>
      <c r="S5" s="214"/>
      <c r="T5" s="214"/>
      <c r="U5" s="214"/>
      <c r="V5" s="214"/>
      <c r="W5" s="214"/>
      <c r="X5" s="214"/>
      <c r="Y5" s="214"/>
      <c r="Z5" s="214"/>
      <c r="AA5" s="214"/>
      <c r="AB5" s="214"/>
      <c r="AC5" s="214"/>
      <c r="AD5" s="214"/>
      <c r="AE5" s="214"/>
      <c r="AF5" s="214"/>
      <c r="AG5" s="214"/>
      <c r="AH5" s="214"/>
      <c r="AI5" s="214"/>
      <c r="AJ5" s="96"/>
    </row>
    <row r="6" spans="2:36" x14ac:dyDescent="0.2">
      <c r="B6" s="94"/>
      <c r="C6" s="214"/>
      <c r="D6" s="214"/>
      <c r="E6" s="214"/>
      <c r="F6" s="214"/>
      <c r="G6" s="214"/>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96"/>
    </row>
    <row r="7" spans="2:36" ht="17" thickBot="1" x14ac:dyDescent="0.25">
      <c r="B7" s="94"/>
      <c r="C7" s="214"/>
      <c r="D7" s="214"/>
      <c r="E7" s="214"/>
      <c r="F7" s="214"/>
      <c r="G7" s="214"/>
      <c r="H7" s="214"/>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4"/>
      <c r="AI7" s="214"/>
      <c r="AJ7" s="96"/>
    </row>
    <row r="8" spans="2:36" s="90" customFormat="1" ht="15" x14ac:dyDescent="0.2">
      <c r="B8" s="88"/>
      <c r="C8" s="211"/>
      <c r="D8" s="211"/>
      <c r="E8" s="211"/>
      <c r="F8" s="211"/>
      <c r="G8" s="394" t="s">
        <v>56</v>
      </c>
      <c r="H8" s="395"/>
      <c r="I8" s="395"/>
      <c r="J8" s="395"/>
      <c r="K8" s="395"/>
      <c r="L8" s="395"/>
      <c r="M8" s="395"/>
      <c r="N8" s="396"/>
      <c r="O8" s="394" t="s">
        <v>55</v>
      </c>
      <c r="P8" s="395"/>
      <c r="Q8" s="395"/>
      <c r="R8" s="395"/>
      <c r="S8" s="395"/>
      <c r="T8" s="395"/>
      <c r="U8" s="396"/>
      <c r="V8" s="394" t="s">
        <v>54</v>
      </c>
      <c r="W8" s="395"/>
      <c r="X8" s="395"/>
      <c r="Y8" s="395"/>
      <c r="Z8" s="395"/>
      <c r="AA8" s="395"/>
      <c r="AB8" s="395"/>
      <c r="AC8" s="396"/>
      <c r="AD8" s="211"/>
      <c r="AE8" s="209"/>
      <c r="AF8" s="209"/>
      <c r="AG8" s="209"/>
      <c r="AH8" s="209"/>
      <c r="AI8" s="209"/>
      <c r="AJ8" s="89"/>
    </row>
    <row r="9" spans="2:36" s="93" customFormat="1" ht="20" thickBot="1" x14ac:dyDescent="0.25">
      <c r="B9" s="91"/>
      <c r="C9" s="212"/>
      <c r="D9" s="212"/>
      <c r="E9" s="212"/>
      <c r="F9" s="212"/>
      <c r="G9" s="400"/>
      <c r="H9" s="401"/>
      <c r="I9" s="401"/>
      <c r="J9" s="401"/>
      <c r="K9" s="401"/>
      <c r="L9" s="401"/>
      <c r="M9" s="401"/>
      <c r="N9" s="402"/>
      <c r="O9" s="400">
        <v>10</v>
      </c>
      <c r="P9" s="401"/>
      <c r="Q9" s="401"/>
      <c r="R9" s="401"/>
      <c r="S9" s="401"/>
      <c r="T9" s="401"/>
      <c r="U9" s="402"/>
      <c r="V9" s="397"/>
      <c r="W9" s="398"/>
      <c r="X9" s="398"/>
      <c r="Y9" s="398"/>
      <c r="Z9" s="398"/>
      <c r="AA9" s="398"/>
      <c r="AB9" s="398"/>
      <c r="AC9" s="399"/>
      <c r="AD9" s="212"/>
      <c r="AE9" s="210"/>
      <c r="AF9" s="210"/>
      <c r="AG9" s="210"/>
      <c r="AH9" s="210"/>
      <c r="AI9" s="210"/>
      <c r="AJ9" s="92"/>
    </row>
    <row r="10" spans="2:36" ht="17" thickBot="1" x14ac:dyDescent="0.25">
      <c r="B10" s="94"/>
      <c r="C10" s="95"/>
      <c r="D10" s="95"/>
      <c r="E10" s="95"/>
      <c r="F10" s="95"/>
      <c r="G10" s="95"/>
      <c r="H10" s="95"/>
      <c r="I10" s="95"/>
      <c r="J10" s="95"/>
      <c r="K10" s="95"/>
      <c r="L10" s="95"/>
      <c r="M10" s="95"/>
      <c r="N10" s="95"/>
      <c r="O10" s="95"/>
      <c r="P10" s="213"/>
      <c r="Q10" s="213"/>
      <c r="R10" s="213"/>
      <c r="S10" s="213"/>
      <c r="T10" s="213"/>
      <c r="U10" s="213"/>
      <c r="V10" s="213"/>
      <c r="W10" s="213"/>
      <c r="X10" s="213"/>
      <c r="Y10" s="213"/>
      <c r="Z10" s="213"/>
      <c r="AA10" s="213"/>
      <c r="AB10" s="213"/>
      <c r="AC10" s="213"/>
      <c r="AD10" s="95"/>
      <c r="AE10" s="95"/>
      <c r="AF10" s="95"/>
      <c r="AG10" s="95"/>
      <c r="AH10" s="95"/>
      <c r="AI10" s="95"/>
      <c r="AJ10" s="96"/>
    </row>
    <row r="11" spans="2:36" ht="22" thickBot="1" x14ac:dyDescent="0.25">
      <c r="B11" s="94"/>
      <c r="C11" s="97"/>
      <c r="D11" s="384" t="s">
        <v>62</v>
      </c>
      <c r="E11" s="384"/>
      <c r="F11" s="384"/>
      <c r="G11" s="384"/>
      <c r="H11" s="384"/>
      <c r="I11" s="384"/>
      <c r="J11" s="384"/>
      <c r="K11" s="384"/>
      <c r="L11" s="384"/>
      <c r="M11" s="384"/>
      <c r="N11" s="384"/>
      <c r="O11" s="384"/>
      <c r="P11" s="384"/>
      <c r="Q11" s="384"/>
      <c r="R11" s="384"/>
      <c r="S11" s="384"/>
      <c r="T11" s="384"/>
      <c r="U11" s="384"/>
      <c r="V11" s="384"/>
      <c r="W11" s="384"/>
      <c r="X11" s="384"/>
      <c r="Y11" s="384"/>
      <c r="Z11" s="384"/>
      <c r="AA11" s="384"/>
      <c r="AB11" s="384"/>
      <c r="AC11" s="384"/>
      <c r="AD11" s="384"/>
      <c r="AE11" s="384"/>
      <c r="AF11" s="384"/>
      <c r="AG11" s="384"/>
      <c r="AH11" s="384"/>
      <c r="AI11" s="385"/>
      <c r="AJ11" s="96"/>
    </row>
    <row r="12" spans="2:36" ht="22" thickBot="1" x14ac:dyDescent="0.25">
      <c r="B12" s="94"/>
      <c r="C12" s="158"/>
      <c r="D12" s="215">
        <v>1</v>
      </c>
      <c r="E12" s="216">
        <v>2</v>
      </c>
      <c r="F12" s="216">
        <v>3</v>
      </c>
      <c r="G12" s="216">
        <v>4</v>
      </c>
      <c r="H12" s="216">
        <v>5</v>
      </c>
      <c r="I12" s="216">
        <v>6</v>
      </c>
      <c r="J12" s="216">
        <v>7</v>
      </c>
      <c r="K12" s="216">
        <v>8</v>
      </c>
      <c r="L12" s="216">
        <v>9</v>
      </c>
      <c r="M12" s="216">
        <v>10</v>
      </c>
      <c r="N12" s="216">
        <v>11</v>
      </c>
      <c r="O12" s="216">
        <v>12</v>
      </c>
      <c r="P12" s="216">
        <v>13</v>
      </c>
      <c r="Q12" s="216">
        <v>14</v>
      </c>
      <c r="R12" s="127">
        <v>15</v>
      </c>
      <c r="S12" s="216">
        <v>16</v>
      </c>
      <c r="T12" s="216">
        <v>17</v>
      </c>
      <c r="U12" s="216">
        <v>18</v>
      </c>
      <c r="V12" s="216">
        <v>19</v>
      </c>
      <c r="W12" s="216">
        <v>20</v>
      </c>
      <c r="X12" s="216">
        <v>21</v>
      </c>
      <c r="Y12" s="216">
        <v>22</v>
      </c>
      <c r="Z12" s="216">
        <v>23</v>
      </c>
      <c r="AA12" s="216">
        <v>24</v>
      </c>
      <c r="AB12" s="216">
        <v>25</v>
      </c>
      <c r="AC12" s="216">
        <v>26</v>
      </c>
      <c r="AD12" s="216">
        <v>27</v>
      </c>
      <c r="AE12" s="216">
        <v>28</v>
      </c>
      <c r="AF12" s="216">
        <v>29</v>
      </c>
      <c r="AG12" s="98">
        <v>30</v>
      </c>
      <c r="AH12" s="99" t="s">
        <v>2</v>
      </c>
      <c r="AI12" s="100" t="s">
        <v>60</v>
      </c>
      <c r="AJ12" s="96"/>
    </row>
    <row r="13" spans="2:36" ht="17" thickBot="1" x14ac:dyDescent="0.25">
      <c r="B13" s="94"/>
      <c r="C13" s="118" t="s">
        <v>24</v>
      </c>
      <c r="D13" s="141"/>
      <c r="E13" s="138"/>
      <c r="F13" s="138"/>
      <c r="G13" s="138"/>
      <c r="H13" s="138"/>
      <c r="I13" s="141"/>
      <c r="J13" s="141"/>
      <c r="K13" s="138"/>
      <c r="L13" s="138"/>
      <c r="M13" s="138"/>
      <c r="N13" s="138"/>
      <c r="O13" s="138"/>
      <c r="P13" s="138"/>
      <c r="Q13" s="138"/>
      <c r="R13" s="138"/>
      <c r="S13" s="138"/>
      <c r="T13" s="138"/>
      <c r="U13" s="138"/>
      <c r="V13" s="138"/>
      <c r="W13" s="138"/>
      <c r="X13" s="138"/>
      <c r="Y13" s="138"/>
      <c r="Z13" s="138"/>
      <c r="AA13" s="141"/>
      <c r="AB13" s="138"/>
      <c r="AC13" s="138"/>
      <c r="AD13" s="138"/>
      <c r="AE13" s="138"/>
      <c r="AF13" s="138"/>
      <c r="AG13" s="138"/>
      <c r="AH13" s="103">
        <f>30-COUNTBLANK(D13:AG13)</f>
        <v>0</v>
      </c>
      <c r="AI13" s="227"/>
      <c r="AJ13" s="96"/>
    </row>
    <row r="14" spans="2:36" ht="17" thickBot="1" x14ac:dyDescent="0.25">
      <c r="B14" s="94"/>
      <c r="C14" s="114" t="s">
        <v>25</v>
      </c>
      <c r="D14" s="142"/>
      <c r="E14" s="139"/>
      <c r="F14" s="139"/>
      <c r="G14" s="139"/>
      <c r="H14" s="139"/>
      <c r="I14" s="139"/>
      <c r="J14" s="142"/>
      <c r="K14" s="139"/>
      <c r="L14" s="139"/>
      <c r="M14" s="139"/>
      <c r="N14" s="139"/>
      <c r="O14" s="139"/>
      <c r="P14" s="139"/>
      <c r="Q14" s="139"/>
      <c r="R14" s="139"/>
      <c r="S14" s="139"/>
      <c r="T14" s="139"/>
      <c r="U14" s="139"/>
      <c r="V14" s="139"/>
      <c r="W14" s="139"/>
      <c r="X14" s="139"/>
      <c r="Y14" s="139"/>
      <c r="Z14" s="139"/>
      <c r="AA14" s="142"/>
      <c r="AB14" s="139"/>
      <c r="AC14" s="139"/>
      <c r="AD14" s="139"/>
      <c r="AE14" s="139"/>
      <c r="AF14" s="139"/>
      <c r="AG14" s="139"/>
      <c r="AH14" s="103">
        <f>30-COUNTBLANK(D14:AG14)</f>
        <v>0</v>
      </c>
      <c r="AI14" s="228"/>
      <c r="AJ14" s="96"/>
    </row>
    <row r="15" spans="2:36" x14ac:dyDescent="0.2">
      <c r="B15" s="94"/>
      <c r="C15" s="157" t="s">
        <v>57</v>
      </c>
      <c r="D15" s="202" t="str" cm="1">
        <f t="array" ref="D15">+IF(COUNTBLANK(D13:D14)&gt;0,"",_xlfn.IFS((10^(3.516)*D13/(10*D14)^(2.559))&gt;=1,0,(10^(3.516)*D13/(10*D14)^(2.559))&gt;=0.9,1,(10^(3.516)*D13/(10*D14)^(2.559))&gt;=0.75,2,(10^(3.516)*D13/(10*D14)^(2.559))&lt;0.75,3))</f>
        <v/>
      </c>
      <c r="E15" s="163" t="str" cm="1">
        <f t="array" ref="E15">+IF(COUNTBLANK(E13:E14)&gt;0,"",_xlfn.IFS((10^(3.516)*E13/(10*E14)^(2.559))&gt;=1,0,(10^(3.516)*E13/(10*E14)^(2.559))&gt;=0.9,1,(10^(3.516)*E13/(10*E14)^(2.559))&gt;=0.75,2,(10^(3.516)*E13/(10*E14)^(2.559))&lt;0.75,3))</f>
        <v/>
      </c>
      <c r="F15" s="163" t="str" cm="1">
        <f t="array" ref="F15">+IF(COUNTBLANK(F13:F14)&gt;0,"",_xlfn.IFS((10^(3.516)*F13/(10*F14)^(2.559))&gt;=1,0,(10^(3.516)*F13/(10*F14)^(2.559))&gt;=0.9,1,(10^(3.516)*F13/(10*F14)^(2.559))&gt;=0.75,2,(10^(3.516)*F13/(10*F14)^(2.559))&lt;0.75,3))</f>
        <v/>
      </c>
      <c r="G15" s="163" t="str" cm="1">
        <f t="array" ref="G15">+IF(COUNTBLANK(G13:G14)&gt;0,"",_xlfn.IFS((10^(3.516)*G13/(10*G14)^(2.559))&gt;=1,0,(10^(3.516)*G13/(10*G14)^(2.559))&gt;=0.9,1,(10^(3.516)*G13/(10*G14)^(2.559))&gt;=0.75,2,(10^(3.516)*G13/(10*G14)^(2.559))&lt;0.75,3))</f>
        <v/>
      </c>
      <c r="H15" s="163" t="str" cm="1">
        <f t="array" ref="H15">+IF(COUNTBLANK(H13:H14)&gt;0,"",_xlfn.IFS((10^(3.516)*H13/(10*H14)^(2.559))&gt;=1,0,(10^(3.516)*H13/(10*H14)^(2.559))&gt;=0.9,1,(10^(3.516)*H13/(10*H14)^(2.559))&gt;=0.75,2,(10^(3.516)*H13/(10*H14)^(2.559))&lt;0.75,3))</f>
        <v/>
      </c>
      <c r="I15" s="163" t="str" cm="1">
        <f t="array" ref="I15">+IF(COUNTBLANK(I13:I14)&gt;0,"",_xlfn.IFS((10^(3.516)*I13/(10*I14)^(2.559))&gt;=1,0,(10^(3.516)*I13/(10*I14)^(2.559))&gt;=0.9,1,(10^(3.516)*I13/(10*I14)^(2.559))&gt;=0.75,2,(10^(3.516)*I13/(10*I14)^(2.559))&lt;0.75,3))</f>
        <v/>
      </c>
      <c r="J15" s="163" t="str" cm="1">
        <f t="array" ref="J15">+IF(COUNTBLANK(J13:J14)&gt;0,"",_xlfn.IFS((10^(3.516)*J13/(10*J14)^(2.559))&gt;=1,0,(10^(3.516)*J13/(10*J14)^(2.559))&gt;=0.9,1,(10^(3.516)*J13/(10*J14)^(2.559))&gt;=0.75,2,(10^(3.516)*J13/(10*J14)^(2.559))&lt;0.75,3))</f>
        <v/>
      </c>
      <c r="K15" s="163" t="str" cm="1">
        <f t="array" ref="K15">+IF(COUNTBLANK(K13:K14)&gt;0,"",_xlfn.IFS((10^(3.516)*K13/(10*K14)^(2.559))&gt;=1,0,(10^(3.516)*K13/(10*K14)^(2.559))&gt;=0.9,1,(10^(3.516)*K13/(10*K14)^(2.559))&gt;=0.75,2,(10^(3.516)*K13/(10*K14)^(2.559))&lt;0.75,3))</f>
        <v/>
      </c>
      <c r="L15" s="163" t="str" cm="1">
        <f t="array" ref="L15">+IF(COUNTBLANK(L13:L14)&gt;0,"",_xlfn.IFS((10^(3.516)*L13/(10*L14)^(2.559))&gt;=1,0,(10^(3.516)*L13/(10*L14)^(2.559))&gt;=0.9,1,(10^(3.516)*L13/(10*L14)^(2.559))&gt;=0.75,2,(10^(3.516)*L13/(10*L14)^(2.559))&lt;0.75,3))</f>
        <v/>
      </c>
      <c r="M15" s="163" t="str" cm="1">
        <f t="array" ref="M15">+IF(COUNTBLANK(M13:M14)&gt;0,"",_xlfn.IFS((10^(3.516)*M13/(10*M14)^(2.559))&gt;=1,0,(10^(3.516)*M13/(10*M14)^(2.559))&gt;=0.9,1,(10^(3.516)*M13/(10*M14)^(2.559))&gt;=0.75,2,(10^(3.516)*M13/(10*M14)^(2.559))&lt;0.75,3))</f>
        <v/>
      </c>
      <c r="N15" s="163" t="str" cm="1">
        <f t="array" ref="N15">+IF(COUNTBLANK(N13:N14)&gt;0,"",_xlfn.IFS((10^(3.516)*N13/(10*N14)^(2.559))&gt;=1,0,(10^(3.516)*N13/(10*N14)^(2.559))&gt;=0.9,1,(10^(3.516)*N13/(10*N14)^(2.559))&gt;=0.75,2,(10^(3.516)*N13/(10*N14)^(2.559))&lt;0.75,3))</f>
        <v/>
      </c>
      <c r="O15" s="163" t="str" cm="1">
        <f t="array" ref="O15">+IF(COUNTBLANK(O13:O14)&gt;0,"",_xlfn.IFS((10^(3.516)*O13/(10*O14)^(2.559))&gt;=1,0,(10^(3.516)*O13/(10*O14)^(2.559))&gt;=0.9,1,(10^(3.516)*O13/(10*O14)^(2.559))&gt;=0.75,2,(10^(3.516)*O13/(10*O14)^(2.559))&lt;0.75,3))</f>
        <v/>
      </c>
      <c r="P15" s="163" t="str" cm="1">
        <f t="array" ref="P15">+IF(COUNTBLANK(P13:P14)&gt;0,"",_xlfn.IFS((10^(3.516)*P13/(10*P14)^(2.559))&gt;=1,0,(10^(3.516)*P13/(10*P14)^(2.559))&gt;=0.9,1,(10^(3.516)*P13/(10*P14)^(2.559))&gt;=0.75,2,(10^(3.516)*P13/(10*P14)^(2.559))&lt;0.75,3))</f>
        <v/>
      </c>
      <c r="Q15" s="163" t="str" cm="1">
        <f t="array" ref="Q15">+IF(COUNTBLANK(Q13:Q14)&gt;0,"",_xlfn.IFS((10^(3.516)*Q13/(10*Q14)^(2.559))&gt;=1,0,(10^(3.516)*Q13/(10*Q14)^(2.559))&gt;=0.9,1,(10^(3.516)*Q13/(10*Q14)^(2.559))&gt;=0.75,2,(10^(3.516)*Q13/(10*Q14)^(2.559))&lt;0.75,3))</f>
        <v/>
      </c>
      <c r="R15" s="163" t="str" cm="1">
        <f t="array" ref="R15">+IF(COUNTBLANK(R13:R14)&gt;0,"",_xlfn.IFS((10^(3.516)*R13/(10*R14)^(2.559))&gt;=1,0,(10^(3.516)*R13/(10*R14)^(2.559))&gt;=0.9,1,(10^(3.516)*R13/(10*R14)^(2.559))&gt;=0.75,2,(10^(3.516)*R13/(10*R14)^(2.559))&lt;0.75,3))</f>
        <v/>
      </c>
      <c r="S15" s="163" t="str" cm="1">
        <f t="array" ref="S15">+IF(COUNTBLANK(S13:S14)&gt;0,"",_xlfn.IFS((10^(3.516)*S13/(10*S14)^(2.559))&gt;=1,0,(10^(3.516)*S13/(10*S14)^(2.559))&gt;=0.9,1,(10^(3.516)*S13/(10*S14)^(2.559))&gt;=0.75,2,(10^(3.516)*S13/(10*S14)^(2.559))&lt;0.75,3))</f>
        <v/>
      </c>
      <c r="T15" s="163" t="str" cm="1">
        <f t="array" ref="T15">+IF(COUNTBLANK(T13:T14)&gt;0,"",_xlfn.IFS((10^(3.516)*T13/(10*T14)^(2.559))&gt;=1,0,(10^(3.516)*T13/(10*T14)^(2.559))&gt;=0.9,1,(10^(3.516)*T13/(10*T14)^(2.559))&gt;=0.75,2,(10^(3.516)*T13/(10*T14)^(2.559))&lt;0.75,3))</f>
        <v/>
      </c>
      <c r="U15" s="163" t="str" cm="1">
        <f t="array" ref="U15">+IF(COUNTBLANK(U13:U14)&gt;0,"",_xlfn.IFS((10^(3.516)*U13/(10*U14)^(2.559))&gt;=1,0,(10^(3.516)*U13/(10*U14)^(2.559))&gt;=0.9,1,(10^(3.516)*U13/(10*U14)^(2.559))&gt;=0.75,2,(10^(3.516)*U13/(10*U14)^(2.559))&lt;0.75,3))</f>
        <v/>
      </c>
      <c r="V15" s="163" t="str" cm="1">
        <f t="array" ref="V15">+IF(COUNTBLANK(V13:V14)&gt;0,"",_xlfn.IFS((10^(3.516)*V13/(10*V14)^(2.559))&gt;=1,0,(10^(3.516)*V13/(10*V14)^(2.559))&gt;=0.9,1,(10^(3.516)*V13/(10*V14)^(2.559))&gt;=0.75,2,(10^(3.516)*V13/(10*V14)^(2.559))&lt;0.75,3))</f>
        <v/>
      </c>
      <c r="W15" s="163" t="str" cm="1">
        <f t="array" ref="W15">+IF(COUNTBLANK(W13:W14)&gt;0,"",_xlfn.IFS((10^(3.516)*W13/(10*W14)^(2.559))&gt;=1,0,(10^(3.516)*W13/(10*W14)^(2.559))&gt;=0.9,1,(10^(3.516)*W13/(10*W14)^(2.559))&gt;=0.75,2,(10^(3.516)*W13/(10*W14)^(2.559))&lt;0.75,3))</f>
        <v/>
      </c>
      <c r="X15" s="163" t="str" cm="1">
        <f t="array" ref="X15">+IF(COUNTBLANK(X13:X14)&gt;0,"",_xlfn.IFS((10^(3.516)*X13/(10*X14)^(2.559))&gt;=1,0,(10^(3.516)*X13/(10*X14)^(2.559))&gt;=0.9,1,(10^(3.516)*X13/(10*X14)^(2.559))&gt;=0.75,2,(10^(3.516)*X13/(10*X14)^(2.559))&lt;0.75,3))</f>
        <v/>
      </c>
      <c r="Y15" s="163" t="str" cm="1">
        <f t="array" ref="Y15">+IF(COUNTBLANK(Y13:Y14)&gt;0,"",_xlfn.IFS((10^(3.516)*Y13/(10*Y14)^(2.559))&gt;=1,0,(10^(3.516)*Y13/(10*Y14)^(2.559))&gt;=0.9,1,(10^(3.516)*Y13/(10*Y14)^(2.559))&gt;=0.75,2,(10^(3.516)*Y13/(10*Y14)^(2.559))&lt;0.75,3))</f>
        <v/>
      </c>
      <c r="Z15" s="163" t="str" cm="1">
        <f t="array" ref="Z15">+IF(COUNTBLANK(Z13:Z14)&gt;0,"",_xlfn.IFS((10^(3.516)*Z13/(10*Z14)^(2.559))&gt;=1,0,(10^(3.516)*Z13/(10*Z14)^(2.559))&gt;=0.9,1,(10^(3.516)*Z13/(10*Z14)^(2.559))&gt;=0.75,2,(10^(3.516)*Z13/(10*Z14)^(2.559))&lt;0.75,3))</f>
        <v/>
      </c>
      <c r="AA15" s="163" t="str" cm="1">
        <f t="array" ref="AA15">+IF(COUNTBLANK(AA13:AA14)&gt;0,"",_xlfn.IFS((10^(3.516)*AA13/(10*AA14)^(2.559))&gt;=1,0,(10^(3.516)*AA13/(10*AA14)^(2.559))&gt;=0.9,1,(10^(3.516)*AA13/(10*AA14)^(2.559))&gt;=0.75,2,(10^(3.516)*AA13/(10*AA14)^(2.559))&lt;0.75,3))</f>
        <v/>
      </c>
      <c r="AB15" s="163" t="str" cm="1">
        <f t="array" ref="AB15">+IF(COUNTBLANK(AB13:AB14)&gt;0,"",_xlfn.IFS((10^(3.516)*AB13/(10*AB14)^(2.559))&gt;=1,0,(10^(3.516)*AB13/(10*AB14)^(2.559))&gt;=0.9,1,(10^(3.516)*AB13/(10*AB14)^(2.559))&gt;=0.75,2,(10^(3.516)*AB13/(10*AB14)^(2.559))&lt;0.75,3))</f>
        <v/>
      </c>
      <c r="AC15" s="163" t="str" cm="1">
        <f t="array" ref="AC15">+IF(COUNTBLANK(AC13:AC14)&gt;0,"",_xlfn.IFS((10^(3.516)*AC13/(10*AC14)^(2.559))&gt;=1,0,(10^(3.516)*AC13/(10*AC14)^(2.559))&gt;=0.9,1,(10^(3.516)*AC13/(10*AC14)^(2.559))&gt;=0.75,2,(10^(3.516)*AC13/(10*AC14)^(2.559))&lt;0.75,3))</f>
        <v/>
      </c>
      <c r="AD15" s="163" t="str" cm="1">
        <f t="array" ref="AD15">+IF(COUNTBLANK(AD13:AD14)&gt;0,"",_xlfn.IFS((10^(3.516)*AD13/(10*AD14)^(2.559))&gt;=1,0,(10^(3.516)*AD13/(10*AD14)^(2.559))&gt;=0.9,1,(10^(3.516)*AD13/(10*AD14)^(2.559))&gt;=0.75,2,(10^(3.516)*AD13/(10*AD14)^(2.559))&lt;0.75,3))</f>
        <v/>
      </c>
      <c r="AE15" s="163" t="str" cm="1">
        <f t="array" ref="AE15">+IF(COUNTBLANK(AE13:AE14)&gt;0,"",_xlfn.IFS((10^(3.516)*AE13/(10*AE14)^(2.559))&gt;=1,0,(10^(3.516)*AE13/(10*AE14)^(2.559))&gt;=0.9,1,(10^(3.516)*AE13/(10*AE14)^(2.559))&gt;=0.75,2,(10^(3.516)*AE13/(10*AE14)^(2.559))&lt;0.75,3))</f>
        <v/>
      </c>
      <c r="AF15" s="163" t="str" cm="1">
        <f t="array" ref="AF15">+IF(COUNTBLANK(AF13:AF14)&gt;0,"",_xlfn.IFS((10^(3.516)*AF13/(10*AF14)^(2.559))&gt;=1,0,(10^(3.516)*AF13/(10*AF14)^(2.559))&gt;=0.9,1,(10^(3.516)*AF13/(10*AF14)^(2.559))&gt;=0.75,2,(10^(3.516)*AF13/(10*AF14)^(2.559))&lt;0.75,3))</f>
        <v/>
      </c>
      <c r="AG15" s="163" t="str" cm="1">
        <f t="array" ref="AG15">+IF(COUNTBLANK(AG13:AG14)&gt;0,"",_xlfn.IFS((10^(3.516)*AG13/(10*AG14)^(2.559))&gt;=1,0,(10^(3.516)*AG13/(10*AG14)^(2.559))&gt;=0.9,1,(10^(3.516)*AG13/(10*AG14)^(2.559))&gt;=0.75,2,(10^(3.516)*AG13/(10*AG14)^(2.559))&lt;0.75,3))</f>
        <v/>
      </c>
      <c r="AH15" s="164">
        <f>30-COUNTBLANK(D15:AG15)</f>
        <v>0</v>
      </c>
      <c r="AI15" s="156" t="str">
        <f>IF(COUNTBLANK(D15:AG15)=30,"",IF(('Basis of calculations'!M87/AH15&gt;=0.25),3,IF(OR(('Basis of calculations'!M87/AH15&gt;=0.1),(('Basis of calculations'!M87+'Basis of calculations'!L87)/AH15&gt;=0.4)),2,IF(OR(('Basis of calculations'!M87&gt;0),('Basis of calculations'!M87+'Basis of calculations'!L87)/AH15&gt;=0,(('Basis of calculations'!J87/AH15&lt;0.6))),1,0))))</f>
        <v/>
      </c>
      <c r="AJ15" s="96"/>
    </row>
    <row r="16" spans="2:36" x14ac:dyDescent="0.2">
      <c r="B16" s="94"/>
      <c r="C16" s="118" t="s">
        <v>26</v>
      </c>
      <c r="D16" s="143"/>
      <c r="E16" s="143"/>
      <c r="F16" s="143"/>
      <c r="G16" s="143"/>
      <c r="H16" s="143"/>
      <c r="I16" s="143"/>
      <c r="J16" s="151"/>
      <c r="K16" s="151"/>
      <c r="L16" s="151"/>
      <c r="M16" s="151"/>
      <c r="N16" s="151"/>
      <c r="O16" s="151"/>
      <c r="P16" s="151"/>
      <c r="Q16" s="151"/>
      <c r="R16" s="151"/>
      <c r="S16" s="151"/>
      <c r="T16" s="151"/>
      <c r="U16" s="151"/>
      <c r="V16" s="151"/>
      <c r="W16" s="151"/>
      <c r="X16" s="151"/>
      <c r="Y16" s="151"/>
      <c r="Z16" s="151"/>
      <c r="AA16" s="151"/>
      <c r="AB16" s="151"/>
      <c r="AC16" s="151"/>
      <c r="AD16" s="151"/>
      <c r="AE16" s="151"/>
      <c r="AF16" s="151"/>
      <c r="AG16" s="151"/>
      <c r="AH16" s="106">
        <f t="shared" ref="AH16:AH24" si="0">30-COUNTBLANK(D16:AG16)</f>
        <v>0</v>
      </c>
      <c r="AI16" s="162" t="str">
        <f>IF(COUNTBLANK(D16:AG16)=30,"",IF(('Basis of calculations'!I46/AH16&gt;=0.25),3,IF(OR(('Basis of calculations'!I46/AH16&gt;=0.1),(('Basis of calculations'!I46+'Basis of calculations'!H46)/AH16&gt;=0.4)),2,IF(OR(('Basis of calculations'!I46&gt;0),('Basis of calculations'!I46+'Basis of calculations'!H46)/AH16&gt;0,(('Basis of calculations'!F46/AH16&lt;0.6))),1,0))))</f>
        <v/>
      </c>
      <c r="AJ16" s="96"/>
    </row>
    <row r="17" spans="2:36" x14ac:dyDescent="0.2">
      <c r="B17" s="94"/>
      <c r="C17" s="118" t="s">
        <v>58</v>
      </c>
      <c r="D17" s="143"/>
      <c r="E17" s="143"/>
      <c r="F17" s="143"/>
      <c r="G17" s="143"/>
      <c r="H17" s="143"/>
      <c r="I17" s="143"/>
      <c r="J17" s="143"/>
      <c r="K17" s="143"/>
      <c r="L17" s="143"/>
      <c r="M17" s="143"/>
      <c r="N17" s="143"/>
      <c r="O17" s="143"/>
      <c r="P17" s="143"/>
      <c r="Q17" s="143"/>
      <c r="R17" s="143"/>
      <c r="S17" s="143"/>
      <c r="T17" s="143"/>
      <c r="U17" s="143"/>
      <c r="V17" s="143"/>
      <c r="W17" s="143"/>
      <c r="X17" s="143"/>
      <c r="Y17" s="143"/>
      <c r="Z17" s="143"/>
      <c r="AA17" s="143"/>
      <c r="AB17" s="143"/>
      <c r="AC17" s="143"/>
      <c r="AD17" s="143"/>
      <c r="AE17" s="143"/>
      <c r="AF17" s="143"/>
      <c r="AG17" s="143"/>
      <c r="AH17" s="106">
        <f t="shared" si="0"/>
        <v>0</v>
      </c>
      <c r="AI17" s="161" t="str">
        <f>IF(COUNTBLANK(D17:AG17)=30,"",IF(('Basis of calculations'!M46/AH17&gt;=0.25),3,IF(OR(('Basis of calculations'!M46/AH17&gt;=0.1),(('Basis of calculations'!M46+'Basis of calculations'!L46)/AH17&gt;=0.4)),2,IF(OR(('Basis of calculations'!M46&gt;0),('Basis of calculations'!M46+'Basis of calculations'!L46)/AH17&gt;0,(('Basis of calculations'!J46/AH17&lt;0.6))),1,0))))</f>
        <v/>
      </c>
      <c r="AJ17" s="96"/>
    </row>
    <row r="18" spans="2:36" x14ac:dyDescent="0.2">
      <c r="B18" s="94"/>
      <c r="C18" s="118" t="s">
        <v>138</v>
      </c>
      <c r="D18" s="143"/>
      <c r="E18" s="143"/>
      <c r="F18" s="143"/>
      <c r="G18" s="143"/>
      <c r="H18" s="143"/>
      <c r="I18" s="143"/>
      <c r="J18" s="143"/>
      <c r="K18" s="143"/>
      <c r="L18" s="143"/>
      <c r="M18" s="143"/>
      <c r="N18" s="143"/>
      <c r="O18" s="143"/>
      <c r="P18" s="143"/>
      <c r="Q18" s="143"/>
      <c r="R18" s="143"/>
      <c r="S18" s="143"/>
      <c r="T18" s="143"/>
      <c r="U18" s="143"/>
      <c r="V18" s="143"/>
      <c r="W18" s="143"/>
      <c r="X18" s="143"/>
      <c r="Y18" s="143"/>
      <c r="Z18" s="143"/>
      <c r="AA18" s="143"/>
      <c r="AB18" s="143"/>
      <c r="AC18" s="143"/>
      <c r="AD18" s="143"/>
      <c r="AE18" s="143"/>
      <c r="AF18" s="143"/>
      <c r="AG18" s="143"/>
      <c r="AH18" s="106">
        <f t="shared" si="0"/>
        <v>0</v>
      </c>
      <c r="AI18" s="161" t="str">
        <f>IF(COUNTBLANK(D18:AG18)=30,"",IF(('Basis of calculations'!I66/AH18&gt;=0.25),3,IF(OR(('Basis of calculations'!I66/AH18&gt;=0.1),(('Basis of calculations'!I66+'Basis of calculations'!H66)/AH18&gt;=0.4)),2,IF(OR(('Basis of calculations'!I66&gt;0),('Basis of calculations'!I66+'Basis of calculations'!H66)/AH18&gt;0,(('Basis of calculations'!F66/AH18&lt;0.6))),1,0))))</f>
        <v/>
      </c>
      <c r="AJ18" s="96"/>
    </row>
    <row r="19" spans="2:36" x14ac:dyDescent="0.2">
      <c r="B19" s="94"/>
      <c r="C19" s="118" t="s">
        <v>28</v>
      </c>
      <c r="D19" s="143"/>
      <c r="E19" s="143"/>
      <c r="F19" s="143"/>
      <c r="G19" s="143"/>
      <c r="H19" s="143"/>
      <c r="I19" s="143"/>
      <c r="J19" s="143"/>
      <c r="K19" s="143"/>
      <c r="L19" s="143"/>
      <c r="M19" s="143"/>
      <c r="N19" s="143"/>
      <c r="O19" s="143"/>
      <c r="P19" s="143"/>
      <c r="Q19" s="143"/>
      <c r="R19" s="143"/>
      <c r="S19" s="143"/>
      <c r="T19" s="143"/>
      <c r="U19" s="143"/>
      <c r="V19" s="143"/>
      <c r="W19" s="143"/>
      <c r="X19" s="143"/>
      <c r="Y19" s="143"/>
      <c r="Z19" s="143"/>
      <c r="AA19" s="143"/>
      <c r="AB19" s="143"/>
      <c r="AC19" s="143"/>
      <c r="AD19" s="143"/>
      <c r="AE19" s="143"/>
      <c r="AF19" s="143"/>
      <c r="AG19" s="143"/>
      <c r="AH19" s="106">
        <f t="shared" si="0"/>
        <v>0</v>
      </c>
      <c r="AI19" s="161" t="str">
        <f>IF(COUNTBLANK(D19:AG19)=30,"",IF(('Basis of calculations'!M66/AH19&gt;=0.25),3,IF(OR(('Basis of calculations'!M66/AH19&gt;=0.1),(('Basis of calculations'!M66+'Basis of calculations'!L66)/AH19&gt;=0.4)),2,IF(OR(('Basis of calculations'!M66&gt;0),('Basis of calculations'!M66+'Basis of calculations'!L66)/AH19&gt;0,(('Basis of calculations'!J66/AH19&lt;0.6))),1,0))))</f>
        <v/>
      </c>
      <c r="AJ19" s="96"/>
    </row>
    <row r="20" spans="2:36" ht="17" thickBot="1" x14ac:dyDescent="0.25">
      <c r="B20" s="94"/>
      <c r="C20" s="118" t="s">
        <v>139</v>
      </c>
      <c r="D20" s="143"/>
      <c r="E20" s="143"/>
      <c r="F20" s="143"/>
      <c r="G20" s="143"/>
      <c r="H20" s="143"/>
      <c r="I20" s="143"/>
      <c r="J20" s="143"/>
      <c r="K20" s="143"/>
      <c r="L20" s="143"/>
      <c r="M20" s="143"/>
      <c r="N20" s="143"/>
      <c r="O20" s="143"/>
      <c r="P20" s="143"/>
      <c r="Q20" s="143"/>
      <c r="R20" s="143"/>
      <c r="S20" s="143"/>
      <c r="T20" s="143"/>
      <c r="U20" s="143"/>
      <c r="V20" s="143"/>
      <c r="W20" s="143"/>
      <c r="X20" s="143"/>
      <c r="Y20" s="143"/>
      <c r="Z20" s="143"/>
      <c r="AA20" s="143"/>
      <c r="AB20" s="143"/>
      <c r="AC20" s="143"/>
      <c r="AD20" s="143"/>
      <c r="AE20" s="143"/>
      <c r="AF20" s="143"/>
      <c r="AG20" s="143"/>
      <c r="AH20" s="111">
        <f t="shared" si="0"/>
        <v>0</v>
      </c>
      <c r="AI20" s="161" t="str">
        <f>IF(COUNTBLANK(D20:AG20)=30,"",IF(('Basis of calculations'!I87/AH20&gt;=0.25),3,IF(OR(('Basis of calculations'!I87/AH20&gt;=0.1),(('Basis of calculations'!I87+'Basis of calculations'!H87)/AH20&gt;=0.4)),2,IF(OR(('Basis of calculations'!I87&gt;0),('Basis of calculations'!I87+'Basis of calculations'!H87)/AH20&gt;0,(('Basis of calculations'!F87/AH20&lt;0.6))),1,0))))</f>
        <v/>
      </c>
      <c r="AJ20" s="96"/>
    </row>
    <row r="21" spans="2:36" x14ac:dyDescent="0.2">
      <c r="B21" s="94"/>
      <c r="C21" s="118" t="s">
        <v>29</v>
      </c>
      <c r="D21" s="143"/>
      <c r="E21" s="143"/>
      <c r="F21" s="143"/>
      <c r="G21" s="143"/>
      <c r="H21" s="143"/>
      <c r="I21" s="143"/>
      <c r="J21" s="143"/>
      <c r="K21" s="143"/>
      <c r="L21" s="143"/>
      <c r="M21" s="143"/>
      <c r="N21" s="143"/>
      <c r="O21" s="143"/>
      <c r="P21" s="143"/>
      <c r="Q21" s="143"/>
      <c r="R21" s="143"/>
      <c r="S21" s="143"/>
      <c r="T21" s="143"/>
      <c r="U21" s="143"/>
      <c r="V21" s="143"/>
      <c r="W21" s="143"/>
      <c r="X21" s="143"/>
      <c r="Y21" s="143"/>
      <c r="Z21" s="143"/>
      <c r="AA21" s="143"/>
      <c r="AB21" s="143"/>
      <c r="AC21" s="143"/>
      <c r="AD21" s="143"/>
      <c r="AE21" s="143"/>
      <c r="AF21" s="143"/>
      <c r="AG21" s="143"/>
      <c r="AH21" s="106">
        <f t="shared" si="0"/>
        <v>0</v>
      </c>
      <c r="AI21" s="161" t="str">
        <f>IF(COUNTBLANK(D21:AG21)=30,"",IF(('Basis of calculations'!M107/AH21&gt;=0.25),3,IF(OR(('Basis of calculations'!M107/AH21&gt;=0.1),(('Basis of calculations'!M107+'Basis of calculations'!L107)/AH21&gt;=0.4)),2,IF(OR(('Basis of calculations'!M107&gt;0),('Basis of calculations'!M107+'Basis of calculations'!L107)/AH21&gt;0,(('Basis of calculations'!J107/AH21&lt;0.6))),1,0))))</f>
        <v/>
      </c>
      <c r="AJ21" s="96"/>
    </row>
    <row r="22" spans="2:36" x14ac:dyDescent="0.2">
      <c r="B22" s="94"/>
      <c r="C22" s="118" t="s">
        <v>30</v>
      </c>
      <c r="D22" s="143"/>
      <c r="E22" s="143"/>
      <c r="F22" s="143"/>
      <c r="G22" s="143"/>
      <c r="H22" s="143"/>
      <c r="I22" s="143"/>
      <c r="J22" s="143"/>
      <c r="K22" s="143"/>
      <c r="L22" s="143"/>
      <c r="M22" s="143"/>
      <c r="N22" s="143"/>
      <c r="O22" s="143"/>
      <c r="P22" s="143"/>
      <c r="Q22" s="143"/>
      <c r="R22" s="143"/>
      <c r="S22" s="143"/>
      <c r="T22" s="143"/>
      <c r="U22" s="143"/>
      <c r="V22" s="143"/>
      <c r="W22" s="143"/>
      <c r="X22" s="143"/>
      <c r="Y22" s="143"/>
      <c r="Z22" s="143"/>
      <c r="AA22" s="143"/>
      <c r="AB22" s="143"/>
      <c r="AC22" s="143"/>
      <c r="AD22" s="143"/>
      <c r="AE22" s="143"/>
      <c r="AF22" s="143"/>
      <c r="AG22" s="143"/>
      <c r="AH22" s="106">
        <f t="shared" si="0"/>
        <v>0</v>
      </c>
      <c r="AI22" s="161" t="str">
        <f>IF(COUNTBLANK(D22:AG22)=30,"",IF(('Basis of calculations'!I107/AH22&gt;=0.25),3,IF(OR(('Basis of calculations'!I107/AH22&gt;=0.1),(('Basis of calculations'!I107+'Basis of calculations'!H107)/AH22&gt;=0.4)),2,IF(OR(('Basis of calculations'!I107&gt;0),('Basis of calculations'!I107+'Basis of calculations'!H107)/AH22&gt;0,(('Basis of calculations'!F107/AH22&lt;0.6))),1,0))))</f>
        <v/>
      </c>
      <c r="AJ22" s="96"/>
    </row>
    <row r="23" spans="2:36" x14ac:dyDescent="0.2">
      <c r="B23" s="94"/>
      <c r="C23" s="118" t="s">
        <v>31</v>
      </c>
      <c r="D23" s="143"/>
      <c r="E23" s="143"/>
      <c r="F23" s="143"/>
      <c r="G23" s="143"/>
      <c r="H23" s="143"/>
      <c r="I23" s="143"/>
      <c r="J23" s="143"/>
      <c r="K23" s="143"/>
      <c r="L23" s="143"/>
      <c r="M23" s="143"/>
      <c r="N23" s="143"/>
      <c r="O23" s="143"/>
      <c r="P23" s="143"/>
      <c r="Q23" s="143"/>
      <c r="R23" s="143"/>
      <c r="S23" s="143"/>
      <c r="T23" s="143"/>
      <c r="U23" s="143"/>
      <c r="V23" s="143"/>
      <c r="W23" s="143"/>
      <c r="X23" s="143"/>
      <c r="Y23" s="143"/>
      <c r="Z23" s="143"/>
      <c r="AA23" s="143"/>
      <c r="AB23" s="143"/>
      <c r="AC23" s="143"/>
      <c r="AD23" s="143"/>
      <c r="AE23" s="143"/>
      <c r="AF23" s="143"/>
      <c r="AG23" s="143"/>
      <c r="AH23" s="106">
        <f t="shared" si="0"/>
        <v>0</v>
      </c>
      <c r="AI23" s="161" t="str">
        <f>IF(COUNTBLANK(D23:AG23)=30,"",IF(('Basis of calculations'!M127/AH23&gt;=0.25),3,IF(OR(('Basis of calculations'!M127/AH23&gt;=0.1),(('Basis of calculations'!M127+'Basis of calculations'!L127)/AH23&gt;=0.4)),2,IF(OR(('Basis of calculations'!M127&gt;0),('Basis of calculations'!M127+'Basis of calculations'!L127)/AH23&gt;0,(('Basis of calculations'!J127/AH23&lt;0.6))),1,0))))</f>
        <v/>
      </c>
      <c r="AJ23" s="96"/>
    </row>
    <row r="24" spans="2:36" ht="17" thickBot="1" x14ac:dyDescent="0.25">
      <c r="B24" s="94"/>
      <c r="C24" s="152" t="s">
        <v>32</v>
      </c>
      <c r="D24" s="143"/>
      <c r="E24" s="143"/>
      <c r="F24" s="143"/>
      <c r="G24" s="143"/>
      <c r="H24" s="143"/>
      <c r="I24" s="143"/>
      <c r="J24" s="149"/>
      <c r="K24" s="149"/>
      <c r="L24" s="149"/>
      <c r="M24" s="149"/>
      <c r="N24" s="149"/>
      <c r="O24" s="149"/>
      <c r="P24" s="149"/>
      <c r="Q24" s="149"/>
      <c r="R24" s="149"/>
      <c r="S24" s="149"/>
      <c r="T24" s="149"/>
      <c r="U24" s="149"/>
      <c r="V24" s="149"/>
      <c r="W24" s="149"/>
      <c r="X24" s="149"/>
      <c r="Y24" s="149"/>
      <c r="Z24" s="149"/>
      <c r="AA24" s="149"/>
      <c r="AB24" s="149"/>
      <c r="AC24" s="149"/>
      <c r="AD24" s="149"/>
      <c r="AE24" s="149"/>
      <c r="AF24" s="149"/>
      <c r="AG24" s="149"/>
      <c r="AH24" s="197">
        <f t="shared" si="0"/>
        <v>0</v>
      </c>
      <c r="AI24" s="198" t="str">
        <f>IF(COUNTBLANK(D24:AG24)=30,"",IF(('Basis of calculations'!I127/AH24&gt;=0.25),3,IF(OR(('Basis of calculations'!I127/AH24&gt;=0.1),(('Basis of calculations'!I127+'Basis of calculations'!H127)/AH24&gt;=0.4)),2,IF(OR(('Basis of calculations'!I127&gt;0),('Basis of calculations'!I127+'Basis of calculations'!H127)/AH24&gt;0,(('Basis of calculations'!F127/AH24&lt;0.6))),1,0))))</f>
        <v/>
      </c>
      <c r="AJ24" s="96"/>
    </row>
    <row r="25" spans="2:36" x14ac:dyDescent="0.2">
      <c r="B25" s="94"/>
      <c r="C25" s="199" t="s">
        <v>6</v>
      </c>
      <c r="D25" s="203" t="str">
        <f>+IF(COUNTBLANK(D18:D24)&gt;4,"",((IF(COUNTBLANK(D15)=0,D15^2,0)+(D16)^2+0.5*(D17)^2+D18^2+D19^2+2*D20^2+D21^2+D22^2+D23^2+D24^2)/(9*(10-COUNTBLANK(D15:D16)-COUNTBLANK(D18:D24)-COUNTBLANK(D20)+0.5*(1-COUNTBLANK(D17))))*100))</f>
        <v/>
      </c>
      <c r="E25" s="200" t="str">
        <f>+IF(COUNTBLANK(E18:E24)&gt;4,"",((IF(COUNTBLANK(E15)=0,E15^2,0)+(E16)^2+0.5*(E17)^2+E18^2+E19^2+2*E20^2+E21^2+E22^2+E23^2+E24^2)/(9*(10-COUNTBLANK(E15:E16)-COUNTBLANK(E18:E24)-COUNTBLANK(E20)+0.5*(1-COUNTBLANK(E17))))*100))</f>
        <v/>
      </c>
      <c r="F25" s="200" t="str">
        <f>+IF(COUNTBLANK(F18:F24)&gt;4,"",((IF(COUNTBLANK(F15)=0,F15^2,0)+(F16)^2+0.5*(F17)^2+F18^2+F19^2+2*F20^2+F21^2+F22^2+F23^2+F24^2)/(9*(10-COUNTBLANK(F15:F16)-COUNTBLANK(F18:F24)-COUNTBLANK(F20)+0.5*(1-COUNTBLANK(F17))))*100))</f>
        <v/>
      </c>
      <c r="G25" s="200" t="str">
        <f>+IF(COUNTBLANK(G18:G24)&gt;4,"",((IF(COUNTBLANK(G15)=0,G15^2,0)+(G16)^2+0.5*(G17)^2+G18^2+G19^2+2*G20^2+G21^2+G22^2+G23^2+G24^2)/(9*(10-COUNTBLANK(G15:G16)-COUNTBLANK(G18:G24)-COUNTBLANK(G20)+0.5*(1-COUNTBLANK(G17))))*100))</f>
        <v/>
      </c>
      <c r="H25" s="200" t="str">
        <f>+IF(COUNTBLANK(H18:H24)&gt;4,"",((IF(COUNTBLANK(H15)=0,H15^2,0)+(H16)^2+0.5*(H17)^2+H18^2+H19^2+2*H20^2+H21^2+H22^2+H23^2+H24^2)/(9*(10-COUNTBLANK(H15:H16)-COUNTBLANK(H18:H24)-COUNTBLANK(H20)+0.5*(1-COUNTBLANK(H17))))*100))</f>
        <v/>
      </c>
      <c r="I25" s="200" t="str">
        <f t="shared" ref="I25:AH25" si="1">+IF(COUNTBLANK(I18:I24)&gt;4,"",((IF(COUNTBLANK(I15)=0,I15^2,0)+(I16)^2+0.5*(I17)^2+I18^2+I19^2+2*I20^2+I21^2+I22^2+I23^2+I24^2)/(9*(10-COUNTBLANK(I15:I16)-COUNTBLANK(I18:I24)-COUNTBLANK(I20)+0.5*(1-COUNTBLANK(I17))))*100))</f>
        <v/>
      </c>
      <c r="J25" s="200" t="str">
        <f t="shared" si="1"/>
        <v/>
      </c>
      <c r="K25" s="200" t="str">
        <f t="shared" si="1"/>
        <v/>
      </c>
      <c r="L25" s="200" t="str">
        <f t="shared" si="1"/>
        <v/>
      </c>
      <c r="M25" s="200" t="str">
        <f t="shared" si="1"/>
        <v/>
      </c>
      <c r="N25" s="200" t="str">
        <f t="shared" si="1"/>
        <v/>
      </c>
      <c r="O25" s="200" t="str">
        <f t="shared" si="1"/>
        <v/>
      </c>
      <c r="P25" s="200" t="str">
        <f t="shared" si="1"/>
        <v/>
      </c>
      <c r="Q25" s="200" t="str">
        <f t="shared" si="1"/>
        <v/>
      </c>
      <c r="R25" s="200" t="str">
        <f t="shared" si="1"/>
        <v/>
      </c>
      <c r="S25" s="200" t="str">
        <f t="shared" si="1"/>
        <v/>
      </c>
      <c r="T25" s="200" t="str">
        <f t="shared" si="1"/>
        <v/>
      </c>
      <c r="U25" s="200" t="str">
        <f t="shared" si="1"/>
        <v/>
      </c>
      <c r="V25" s="200" t="str">
        <f t="shared" si="1"/>
        <v/>
      </c>
      <c r="W25" s="200" t="str">
        <f t="shared" si="1"/>
        <v/>
      </c>
      <c r="X25" s="200" t="str">
        <f t="shared" si="1"/>
        <v/>
      </c>
      <c r="Y25" s="200" t="str">
        <f t="shared" si="1"/>
        <v/>
      </c>
      <c r="Z25" s="200" t="str">
        <f t="shared" si="1"/>
        <v/>
      </c>
      <c r="AA25" s="200" t="str">
        <f t="shared" si="1"/>
        <v/>
      </c>
      <c r="AB25" s="200" t="str">
        <f t="shared" si="1"/>
        <v/>
      </c>
      <c r="AC25" s="200" t="str">
        <f t="shared" si="1"/>
        <v/>
      </c>
      <c r="AD25" s="200" t="str">
        <f t="shared" si="1"/>
        <v/>
      </c>
      <c r="AE25" s="200" t="str">
        <f t="shared" si="1"/>
        <v/>
      </c>
      <c r="AF25" s="200" t="str">
        <f t="shared" si="1"/>
        <v/>
      </c>
      <c r="AG25" s="200" t="str">
        <f t="shared" si="1"/>
        <v/>
      </c>
      <c r="AH25" s="201">
        <f t="shared" si="1"/>
        <v>0</v>
      </c>
      <c r="AI25" s="229"/>
      <c r="AJ25" s="96"/>
    </row>
    <row r="26" spans="2:36" ht="17" thickBot="1" x14ac:dyDescent="0.25">
      <c r="B26" s="94"/>
      <c r="C26" s="116" t="s">
        <v>140</v>
      </c>
      <c r="D26" s="204" t="str">
        <f>+IF(D25="","",IF(D25&gt;=30,3,IF(D25&gt;=10,2,IF(MAX(D16:D24)=3,2,IF(D25&lt;&gt;0,1,0)))))</f>
        <v/>
      </c>
      <c r="E26" s="159" t="str">
        <f t="shared" ref="E26" si="2">+IF(E25="","",IF(E25&gt;=30,3,IF(E25&gt;=10,2,IF(MAX(E16:E24)=3,2,IF(E25&lt;&gt;0,1,0)))))</f>
        <v/>
      </c>
      <c r="F26" s="159" t="str">
        <f>+IF(F25="","",IF(F25&gt;=30,3,IF(F25&gt;=10,2,IF(MAX(F16:F24)=3,2,IF(F25&lt;&gt;0,1,0)))))</f>
        <v/>
      </c>
      <c r="G26" s="159" t="str">
        <f>+IF(G25="","",IF(G25&gt;=30,3,IF(G25&gt;=10,2,IF(MAX(G16:G24)=3,2,IF(G25&lt;&gt;0,1,0)))))</f>
        <v/>
      </c>
      <c r="H26" s="159" t="str">
        <f t="shared" ref="H26:AH26" si="3">+IF(H25="","",IF(H25&gt;=30,3,IF(H25&gt;=10,2,IF(MAX(H16:H24)=3,2,IF(H25&lt;&gt;0,1,0)))))</f>
        <v/>
      </c>
      <c r="I26" s="159" t="str">
        <f t="shared" si="3"/>
        <v/>
      </c>
      <c r="J26" s="159" t="str">
        <f t="shared" si="3"/>
        <v/>
      </c>
      <c r="K26" s="159" t="str">
        <f t="shared" si="3"/>
        <v/>
      </c>
      <c r="L26" s="159" t="str">
        <f t="shared" si="3"/>
        <v/>
      </c>
      <c r="M26" s="159" t="str">
        <f t="shared" si="3"/>
        <v/>
      </c>
      <c r="N26" s="159" t="str">
        <f t="shared" si="3"/>
        <v/>
      </c>
      <c r="O26" s="159" t="str">
        <f t="shared" si="3"/>
        <v/>
      </c>
      <c r="P26" s="159" t="str">
        <f t="shared" si="3"/>
        <v/>
      </c>
      <c r="Q26" s="159" t="str">
        <f t="shared" si="3"/>
        <v/>
      </c>
      <c r="R26" s="159" t="str">
        <f t="shared" si="3"/>
        <v/>
      </c>
      <c r="S26" s="159" t="str">
        <f t="shared" si="3"/>
        <v/>
      </c>
      <c r="T26" s="159" t="str">
        <f t="shared" si="3"/>
        <v/>
      </c>
      <c r="U26" s="159" t="str">
        <f t="shared" si="3"/>
        <v/>
      </c>
      <c r="V26" s="159" t="str">
        <f t="shared" si="3"/>
        <v/>
      </c>
      <c r="W26" s="159" t="str">
        <f t="shared" si="3"/>
        <v/>
      </c>
      <c r="X26" s="159" t="str">
        <f t="shared" si="3"/>
        <v/>
      </c>
      <c r="Y26" s="159" t="str">
        <f t="shared" si="3"/>
        <v/>
      </c>
      <c r="Z26" s="159" t="str">
        <f t="shared" si="3"/>
        <v/>
      </c>
      <c r="AA26" s="159" t="str">
        <f t="shared" si="3"/>
        <v/>
      </c>
      <c r="AB26" s="159" t="str">
        <f t="shared" si="3"/>
        <v/>
      </c>
      <c r="AC26" s="159" t="str">
        <f t="shared" si="3"/>
        <v/>
      </c>
      <c r="AD26" s="159" t="str">
        <f t="shared" si="3"/>
        <v/>
      </c>
      <c r="AE26" s="159" t="str">
        <f t="shared" si="3"/>
        <v/>
      </c>
      <c r="AF26" s="159" t="str">
        <f t="shared" si="3"/>
        <v/>
      </c>
      <c r="AG26" s="159" t="str">
        <f>+IF(AG25="","",IF(AG25&gt;=30,3,IF(AG25&gt;=10,2,IF(MAX(AG16:AG24)=3,2,IF(AG25&lt;&gt;0,1,0)))))</f>
        <v/>
      </c>
      <c r="AH26" s="160">
        <f t="shared" si="3"/>
        <v>0</v>
      </c>
      <c r="AI26" s="230"/>
      <c r="AJ26" s="96"/>
    </row>
    <row r="27" spans="2:36" ht="17" thickBot="1" x14ac:dyDescent="0.25">
      <c r="B27" s="94"/>
      <c r="C27" s="117"/>
      <c r="D27" s="140"/>
      <c r="E27" s="140"/>
      <c r="F27" s="140"/>
      <c r="G27" s="140"/>
      <c r="H27" s="140"/>
      <c r="I27" s="140"/>
      <c r="J27" s="140"/>
      <c r="K27" s="140"/>
      <c r="L27" s="140"/>
      <c r="M27" s="140"/>
      <c r="N27" s="140"/>
      <c r="O27" s="140"/>
      <c r="P27" s="140"/>
      <c r="Q27" s="140"/>
      <c r="R27" s="140"/>
      <c r="S27" s="140"/>
      <c r="T27" s="140"/>
      <c r="U27" s="140"/>
      <c r="V27" s="140"/>
      <c r="W27" s="140"/>
      <c r="X27" s="140"/>
      <c r="Y27" s="140"/>
      <c r="Z27" s="140"/>
      <c r="AA27" s="140"/>
      <c r="AB27" s="140"/>
      <c r="AC27" s="140"/>
      <c r="AD27" s="140"/>
      <c r="AE27" s="140"/>
      <c r="AF27" s="140"/>
      <c r="AG27" s="140"/>
      <c r="AH27" s="140"/>
      <c r="AI27" s="140"/>
      <c r="AJ27" s="96"/>
    </row>
    <row r="28" spans="2:36" ht="17" thickBot="1" x14ac:dyDescent="0.25">
      <c r="B28" s="94"/>
      <c r="C28" s="386"/>
      <c r="D28" s="388" t="s">
        <v>53</v>
      </c>
      <c r="E28" s="389"/>
      <c r="F28" s="389"/>
      <c r="G28" s="389"/>
      <c r="H28" s="389"/>
      <c r="I28" s="389"/>
      <c r="J28" s="389"/>
      <c r="K28" s="389"/>
      <c r="L28" s="389"/>
      <c r="M28" s="389"/>
      <c r="N28" s="389"/>
      <c r="O28" s="389"/>
      <c r="P28" s="389"/>
      <c r="Q28" s="389"/>
      <c r="R28" s="389"/>
      <c r="S28" s="389"/>
      <c r="T28" s="389"/>
      <c r="U28" s="389"/>
      <c r="V28" s="389"/>
      <c r="W28" s="389"/>
      <c r="X28" s="389"/>
      <c r="Y28" s="389"/>
      <c r="Z28" s="389"/>
      <c r="AA28" s="389"/>
      <c r="AB28" s="389"/>
      <c r="AC28" s="389"/>
      <c r="AD28" s="389"/>
      <c r="AE28" s="389"/>
      <c r="AF28" s="389"/>
      <c r="AG28" s="389"/>
      <c r="AH28" s="389"/>
      <c r="AI28" s="390"/>
      <c r="AJ28" s="96"/>
    </row>
    <row r="29" spans="2:36" ht="19" x14ac:dyDescent="0.2">
      <c r="B29" s="94"/>
      <c r="C29" s="387"/>
      <c r="D29" s="175">
        <v>1</v>
      </c>
      <c r="E29" s="169">
        <v>2</v>
      </c>
      <c r="F29" s="169">
        <v>3</v>
      </c>
      <c r="G29" s="169">
        <v>4</v>
      </c>
      <c r="H29" s="169">
        <v>5</v>
      </c>
      <c r="I29" s="169">
        <v>6</v>
      </c>
      <c r="J29" s="169">
        <v>7</v>
      </c>
      <c r="K29" s="169">
        <v>8</v>
      </c>
      <c r="L29" s="169">
        <v>9</v>
      </c>
      <c r="M29" s="169">
        <v>10</v>
      </c>
      <c r="N29" s="169">
        <v>11</v>
      </c>
      <c r="O29" s="169">
        <v>12</v>
      </c>
      <c r="P29" s="169">
        <v>13</v>
      </c>
      <c r="Q29" s="169">
        <v>14</v>
      </c>
      <c r="R29" s="169">
        <v>15</v>
      </c>
      <c r="S29" s="169">
        <v>16</v>
      </c>
      <c r="T29" s="169">
        <v>17</v>
      </c>
      <c r="U29" s="169">
        <v>18</v>
      </c>
      <c r="V29" s="169">
        <v>19</v>
      </c>
      <c r="W29" s="169">
        <v>20</v>
      </c>
      <c r="X29" s="169">
        <v>21</v>
      </c>
      <c r="Y29" s="169">
        <v>22</v>
      </c>
      <c r="Z29" s="169">
        <v>23</v>
      </c>
      <c r="AA29" s="169">
        <v>24</v>
      </c>
      <c r="AB29" s="169">
        <v>25</v>
      </c>
      <c r="AC29" s="169">
        <v>26</v>
      </c>
      <c r="AD29" s="169">
        <v>27</v>
      </c>
      <c r="AE29" s="169">
        <v>28</v>
      </c>
      <c r="AF29" s="169">
        <v>29</v>
      </c>
      <c r="AG29" s="169">
        <v>30</v>
      </c>
      <c r="AH29" s="119"/>
      <c r="AI29" s="128" t="s">
        <v>61</v>
      </c>
      <c r="AJ29" s="96"/>
    </row>
    <row r="30" spans="2:36" ht="19" x14ac:dyDescent="0.2">
      <c r="B30" s="94"/>
      <c r="C30" s="148" t="s">
        <v>33</v>
      </c>
      <c r="D30" s="143"/>
      <c r="E30" s="107"/>
      <c r="F30" s="107"/>
      <c r="G30" s="107"/>
      <c r="H30" s="107"/>
      <c r="I30" s="107"/>
      <c r="J30" s="107"/>
      <c r="K30" s="108"/>
      <c r="L30" s="108"/>
      <c r="M30" s="108"/>
      <c r="N30" s="107"/>
      <c r="O30" s="107"/>
      <c r="P30" s="107"/>
      <c r="Q30" s="107"/>
      <c r="R30" s="107"/>
      <c r="S30" s="107"/>
      <c r="T30" s="107"/>
      <c r="U30" s="107"/>
      <c r="V30" s="107"/>
      <c r="W30" s="107"/>
      <c r="X30" s="107"/>
      <c r="Y30" s="107"/>
      <c r="Z30" s="108"/>
      <c r="AA30" s="108"/>
      <c r="AB30" s="108"/>
      <c r="AC30" s="107"/>
      <c r="AD30" s="107"/>
      <c r="AE30" s="107"/>
      <c r="AF30" s="107"/>
      <c r="AG30" s="107"/>
      <c r="AH30" s="119"/>
      <c r="AI30" s="231"/>
      <c r="AJ30" s="96"/>
    </row>
    <row r="31" spans="2:36" ht="19" x14ac:dyDescent="0.2">
      <c r="B31" s="94"/>
      <c r="C31" s="118" t="s">
        <v>3</v>
      </c>
      <c r="D31" s="151"/>
      <c r="E31" s="108"/>
      <c r="F31" s="108"/>
      <c r="G31" s="108"/>
      <c r="H31" s="108"/>
      <c r="I31" s="108"/>
      <c r="J31" s="108"/>
      <c r="K31" s="108"/>
      <c r="L31" s="108"/>
      <c r="M31" s="108"/>
      <c r="N31" s="108"/>
      <c r="O31" s="108"/>
      <c r="P31" s="108"/>
      <c r="Q31" s="108"/>
      <c r="R31" s="108"/>
      <c r="S31" s="108"/>
      <c r="T31" s="108"/>
      <c r="U31" s="108"/>
      <c r="V31" s="108"/>
      <c r="W31" s="108"/>
      <c r="X31" s="108"/>
      <c r="Y31" s="108"/>
      <c r="Z31" s="108"/>
      <c r="AA31" s="108"/>
      <c r="AB31" s="108"/>
      <c r="AC31" s="108"/>
      <c r="AD31" s="108"/>
      <c r="AE31" s="108"/>
      <c r="AF31" s="108"/>
      <c r="AG31" s="108"/>
      <c r="AH31" s="119"/>
      <c r="AI31" s="171" t="str">
        <f>IF(COUNTBLANK(D31:AG31)=30,"",AVERAGE(D31:AG31))</f>
        <v/>
      </c>
      <c r="AJ31" s="96"/>
    </row>
    <row r="32" spans="2:36" ht="19" x14ac:dyDescent="0.2">
      <c r="B32" s="94"/>
      <c r="C32" s="148" t="s">
        <v>34</v>
      </c>
      <c r="D32" s="143"/>
      <c r="E32" s="107"/>
      <c r="F32" s="107"/>
      <c r="G32" s="107"/>
      <c r="H32" s="107"/>
      <c r="I32" s="107"/>
      <c r="J32" s="107"/>
      <c r="K32" s="108"/>
      <c r="L32" s="108"/>
      <c r="M32" s="108"/>
      <c r="N32" s="107"/>
      <c r="O32" s="107"/>
      <c r="P32" s="107"/>
      <c r="Q32" s="107"/>
      <c r="R32" s="107"/>
      <c r="S32" s="107"/>
      <c r="T32" s="107"/>
      <c r="U32" s="107"/>
      <c r="V32" s="107"/>
      <c r="W32" s="107"/>
      <c r="X32" s="107"/>
      <c r="Y32" s="107"/>
      <c r="Z32" s="108"/>
      <c r="AA32" s="108"/>
      <c r="AB32" s="108"/>
      <c r="AC32" s="107"/>
      <c r="AD32" s="107"/>
      <c r="AE32" s="107"/>
      <c r="AF32" s="107"/>
      <c r="AG32" s="107"/>
      <c r="AH32" s="119"/>
      <c r="AI32" s="171" t="str">
        <f t="shared" ref="AI32:AI39" si="4">IF(COUNTBLANK(D32:AG32)=30,"",AVERAGE(D32:AG32))</f>
        <v/>
      </c>
      <c r="AJ32" s="96"/>
    </row>
    <row r="33" spans="2:36" ht="19" x14ac:dyDescent="0.2">
      <c r="B33" s="94"/>
      <c r="C33" s="118" t="s">
        <v>35</v>
      </c>
      <c r="D33" s="143"/>
      <c r="E33" s="107"/>
      <c r="F33" s="107"/>
      <c r="G33" s="107"/>
      <c r="H33" s="107"/>
      <c r="I33" s="107"/>
      <c r="J33" s="107"/>
      <c r="K33" s="108"/>
      <c r="L33" s="108"/>
      <c r="M33" s="108"/>
      <c r="N33" s="107"/>
      <c r="O33" s="108"/>
      <c r="P33" s="107"/>
      <c r="Q33" s="107"/>
      <c r="R33" s="107"/>
      <c r="S33" s="107"/>
      <c r="T33" s="107"/>
      <c r="U33" s="107"/>
      <c r="V33" s="107"/>
      <c r="W33" s="107"/>
      <c r="X33" s="107"/>
      <c r="Y33" s="107"/>
      <c r="Z33" s="108"/>
      <c r="AA33" s="108"/>
      <c r="AB33" s="108"/>
      <c r="AC33" s="107"/>
      <c r="AD33" s="108"/>
      <c r="AE33" s="107"/>
      <c r="AF33" s="107"/>
      <c r="AG33" s="107"/>
      <c r="AH33" s="119"/>
      <c r="AI33" s="171" t="str">
        <f t="shared" si="4"/>
        <v/>
      </c>
      <c r="AJ33" s="96"/>
    </row>
    <row r="34" spans="2:36" ht="19" x14ac:dyDescent="0.2">
      <c r="B34" s="94"/>
      <c r="C34" s="118" t="s">
        <v>36</v>
      </c>
      <c r="D34" s="143"/>
      <c r="E34" s="107"/>
      <c r="F34" s="107"/>
      <c r="G34" s="107"/>
      <c r="H34" s="107"/>
      <c r="I34" s="107"/>
      <c r="J34" s="107"/>
      <c r="K34" s="108"/>
      <c r="L34" s="108"/>
      <c r="M34" s="108"/>
      <c r="N34" s="107"/>
      <c r="O34" s="108"/>
      <c r="P34" s="107"/>
      <c r="Q34" s="107"/>
      <c r="R34" s="107"/>
      <c r="S34" s="107"/>
      <c r="T34" s="107"/>
      <c r="U34" s="107"/>
      <c r="V34" s="107"/>
      <c r="W34" s="107"/>
      <c r="X34" s="107"/>
      <c r="Y34" s="107"/>
      <c r="Z34" s="108"/>
      <c r="AA34" s="108"/>
      <c r="AB34" s="108"/>
      <c r="AC34" s="107"/>
      <c r="AD34" s="108"/>
      <c r="AE34" s="107"/>
      <c r="AF34" s="107"/>
      <c r="AG34" s="107"/>
      <c r="AH34" s="119"/>
      <c r="AI34" s="171" t="str">
        <f t="shared" si="4"/>
        <v/>
      </c>
      <c r="AJ34" s="96"/>
    </row>
    <row r="35" spans="2:36" ht="19" x14ac:dyDescent="0.2">
      <c r="B35" s="94"/>
      <c r="C35" s="147" t="s">
        <v>37</v>
      </c>
      <c r="D35" s="143"/>
      <c r="E35" s="107"/>
      <c r="F35" s="107"/>
      <c r="G35" s="107"/>
      <c r="H35" s="107"/>
      <c r="I35" s="107"/>
      <c r="J35" s="107"/>
      <c r="K35" s="108"/>
      <c r="L35" s="108"/>
      <c r="M35" s="108"/>
      <c r="N35" s="107"/>
      <c r="O35" s="108"/>
      <c r="P35" s="107"/>
      <c r="Q35" s="107"/>
      <c r="R35" s="107"/>
      <c r="S35" s="107"/>
      <c r="T35" s="107"/>
      <c r="U35" s="107"/>
      <c r="V35" s="107"/>
      <c r="W35" s="107"/>
      <c r="X35" s="107"/>
      <c r="Y35" s="107"/>
      <c r="Z35" s="108"/>
      <c r="AA35" s="108"/>
      <c r="AB35" s="108"/>
      <c r="AC35" s="107"/>
      <c r="AD35" s="108"/>
      <c r="AE35" s="107"/>
      <c r="AF35" s="107"/>
      <c r="AG35" s="107"/>
      <c r="AH35" s="119"/>
      <c r="AI35" s="171" t="str">
        <f t="shared" si="4"/>
        <v/>
      </c>
      <c r="AJ35" s="96"/>
    </row>
    <row r="36" spans="2:36" ht="19" x14ac:dyDescent="0.2">
      <c r="B36" s="94"/>
      <c r="C36" s="118" t="s">
        <v>38</v>
      </c>
      <c r="D36" s="143"/>
      <c r="E36" s="107"/>
      <c r="F36" s="107"/>
      <c r="G36" s="107"/>
      <c r="H36" s="107"/>
      <c r="I36" s="107"/>
      <c r="J36" s="107"/>
      <c r="K36" s="108"/>
      <c r="L36" s="108"/>
      <c r="M36" s="108"/>
      <c r="N36" s="107"/>
      <c r="O36" s="108"/>
      <c r="P36" s="107"/>
      <c r="Q36" s="107"/>
      <c r="R36" s="107"/>
      <c r="S36" s="107"/>
      <c r="T36" s="107"/>
      <c r="U36" s="107"/>
      <c r="V36" s="107"/>
      <c r="W36" s="107"/>
      <c r="X36" s="107"/>
      <c r="Y36" s="107"/>
      <c r="Z36" s="108"/>
      <c r="AA36" s="108"/>
      <c r="AB36" s="108"/>
      <c r="AC36" s="107"/>
      <c r="AD36" s="108"/>
      <c r="AE36" s="107"/>
      <c r="AF36" s="107"/>
      <c r="AG36" s="107"/>
      <c r="AH36" s="119"/>
      <c r="AI36" s="171" t="str">
        <f t="shared" si="4"/>
        <v/>
      </c>
      <c r="AJ36" s="96"/>
    </row>
    <row r="37" spans="2:36" ht="19" x14ac:dyDescent="0.2">
      <c r="B37" s="94"/>
      <c r="C37" s="148" t="s">
        <v>141</v>
      </c>
      <c r="D37" s="143"/>
      <c r="E37" s="107"/>
      <c r="F37" s="107"/>
      <c r="G37" s="107"/>
      <c r="H37" s="107"/>
      <c r="I37" s="107"/>
      <c r="J37" s="107"/>
      <c r="K37" s="108"/>
      <c r="L37" s="108"/>
      <c r="M37" s="108"/>
      <c r="N37" s="107"/>
      <c r="O37" s="108"/>
      <c r="P37" s="107"/>
      <c r="Q37" s="107"/>
      <c r="R37" s="107"/>
      <c r="S37" s="107"/>
      <c r="T37" s="107"/>
      <c r="U37" s="107"/>
      <c r="V37" s="107"/>
      <c r="W37" s="107"/>
      <c r="X37" s="107"/>
      <c r="Y37" s="107"/>
      <c r="Z37" s="108"/>
      <c r="AA37" s="108"/>
      <c r="AB37" s="108"/>
      <c r="AC37" s="107"/>
      <c r="AD37" s="108"/>
      <c r="AE37" s="107"/>
      <c r="AF37" s="107"/>
      <c r="AG37" s="107"/>
      <c r="AH37" s="119"/>
      <c r="AI37" s="171" t="str">
        <f t="shared" si="4"/>
        <v/>
      </c>
      <c r="AJ37" s="96"/>
    </row>
    <row r="38" spans="2:36" ht="19" x14ac:dyDescent="0.2">
      <c r="B38" s="94"/>
      <c r="C38" s="118" t="s">
        <v>39</v>
      </c>
      <c r="D38" s="143"/>
      <c r="E38" s="107"/>
      <c r="F38" s="107"/>
      <c r="G38" s="107"/>
      <c r="H38" s="107"/>
      <c r="I38" s="107"/>
      <c r="J38" s="107"/>
      <c r="K38" s="108"/>
      <c r="L38" s="108"/>
      <c r="M38" s="108"/>
      <c r="N38" s="107"/>
      <c r="O38" s="108"/>
      <c r="P38" s="107"/>
      <c r="Q38" s="107"/>
      <c r="R38" s="107"/>
      <c r="S38" s="107"/>
      <c r="T38" s="107"/>
      <c r="U38" s="107"/>
      <c r="V38" s="107"/>
      <c r="W38" s="107"/>
      <c r="X38" s="107"/>
      <c r="Y38" s="107"/>
      <c r="Z38" s="108"/>
      <c r="AA38" s="108"/>
      <c r="AB38" s="108"/>
      <c r="AC38" s="107"/>
      <c r="AD38" s="108"/>
      <c r="AE38" s="107"/>
      <c r="AF38" s="107"/>
      <c r="AG38" s="107"/>
      <c r="AH38" s="119"/>
      <c r="AI38" s="171" t="str">
        <f t="shared" si="4"/>
        <v/>
      </c>
      <c r="AJ38" s="96"/>
    </row>
    <row r="39" spans="2:36" ht="19" x14ac:dyDescent="0.2">
      <c r="B39" s="94"/>
      <c r="C39" s="118" t="s">
        <v>40</v>
      </c>
      <c r="D39" s="143"/>
      <c r="E39" s="107"/>
      <c r="F39" s="107"/>
      <c r="G39" s="107"/>
      <c r="H39" s="107"/>
      <c r="I39" s="107"/>
      <c r="J39" s="107"/>
      <c r="K39" s="108"/>
      <c r="L39" s="108"/>
      <c r="M39" s="108"/>
      <c r="N39" s="107"/>
      <c r="O39" s="108"/>
      <c r="P39" s="107"/>
      <c r="Q39" s="107"/>
      <c r="R39" s="107"/>
      <c r="S39" s="107"/>
      <c r="T39" s="107"/>
      <c r="U39" s="107"/>
      <c r="V39" s="107"/>
      <c r="W39" s="107"/>
      <c r="X39" s="107"/>
      <c r="Y39" s="107"/>
      <c r="Z39" s="108"/>
      <c r="AA39" s="108"/>
      <c r="AB39" s="108"/>
      <c r="AC39" s="107"/>
      <c r="AD39" s="108"/>
      <c r="AE39" s="107"/>
      <c r="AF39" s="107"/>
      <c r="AG39" s="107"/>
      <c r="AH39" s="119"/>
      <c r="AI39" s="171" t="str">
        <f t="shared" si="4"/>
        <v/>
      </c>
      <c r="AJ39" s="96"/>
    </row>
    <row r="40" spans="2:36" ht="20" thickBot="1" x14ac:dyDescent="0.25">
      <c r="B40" s="94"/>
      <c r="C40" s="114" t="s">
        <v>142</v>
      </c>
      <c r="D40" s="144"/>
      <c r="E40" s="109"/>
      <c r="F40" s="109"/>
      <c r="G40" s="109"/>
      <c r="H40" s="109"/>
      <c r="I40" s="109"/>
      <c r="J40" s="109"/>
      <c r="K40" s="110"/>
      <c r="L40" s="110"/>
      <c r="M40" s="110"/>
      <c r="N40" s="109"/>
      <c r="O40" s="110"/>
      <c r="P40" s="109"/>
      <c r="Q40" s="109"/>
      <c r="R40" s="109"/>
      <c r="S40" s="109"/>
      <c r="T40" s="109"/>
      <c r="U40" s="109"/>
      <c r="V40" s="109"/>
      <c r="W40" s="109"/>
      <c r="X40" s="109"/>
      <c r="Y40" s="109"/>
      <c r="Z40" s="110"/>
      <c r="AA40" s="110"/>
      <c r="AB40" s="110"/>
      <c r="AC40" s="109"/>
      <c r="AD40" s="110"/>
      <c r="AE40" s="109"/>
      <c r="AF40" s="109"/>
      <c r="AG40" s="109"/>
      <c r="AH40" s="120"/>
      <c r="AI40" s="232"/>
      <c r="AJ40" s="96"/>
    </row>
    <row r="41" spans="2:36" ht="19" x14ac:dyDescent="0.2">
      <c r="B41" s="94"/>
      <c r="C41" s="129" t="s">
        <v>143</v>
      </c>
      <c r="D41" s="150"/>
      <c r="E41" s="113"/>
      <c r="F41" s="113"/>
      <c r="G41" s="113"/>
      <c r="H41" s="113"/>
      <c r="I41" s="113"/>
      <c r="J41" s="113"/>
      <c r="K41" s="113"/>
      <c r="L41" s="113"/>
      <c r="M41" s="113"/>
      <c r="N41" s="113"/>
      <c r="O41" s="113"/>
      <c r="P41" s="113"/>
      <c r="Q41" s="113"/>
      <c r="R41" s="113"/>
      <c r="S41" s="113"/>
      <c r="T41" s="113"/>
      <c r="U41" s="113"/>
      <c r="V41" s="113"/>
      <c r="W41" s="113"/>
      <c r="X41" s="113"/>
      <c r="Y41" s="113"/>
      <c r="Z41" s="113"/>
      <c r="AA41" s="113"/>
      <c r="AB41" s="113"/>
      <c r="AC41" s="113"/>
      <c r="AD41" s="113"/>
      <c r="AE41" s="113"/>
      <c r="AF41" s="113"/>
      <c r="AG41" s="113"/>
      <c r="AH41" s="218"/>
      <c r="AI41" s="219" t="str">
        <f>IF(COUNTBLANK(D41:AG41)=30,"",AVERAGE(D41:AG41))</f>
        <v/>
      </c>
      <c r="AJ41" s="96"/>
    </row>
    <row r="42" spans="2:36" ht="19" x14ac:dyDescent="0.2">
      <c r="B42" s="94"/>
      <c r="C42" s="130" t="s">
        <v>41</v>
      </c>
      <c r="D42" s="151"/>
      <c r="E42" s="108"/>
      <c r="F42" s="108"/>
      <c r="G42" s="108"/>
      <c r="H42" s="108"/>
      <c r="I42" s="108"/>
      <c r="J42" s="108"/>
      <c r="K42" s="108"/>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19"/>
      <c r="AI42" s="171" t="str">
        <f>IF(COUNTBLANK(D42:AG42)=30,"",AVERAGE(D42:AG42))</f>
        <v/>
      </c>
      <c r="AJ42" s="96"/>
    </row>
    <row r="43" spans="2:36" ht="19" x14ac:dyDescent="0.2">
      <c r="B43" s="94"/>
      <c r="C43" s="130" t="s">
        <v>42</v>
      </c>
      <c r="D43" s="151"/>
      <c r="E43" s="108"/>
      <c r="F43" s="108"/>
      <c r="G43" s="108"/>
      <c r="H43" s="108"/>
      <c r="I43" s="108"/>
      <c r="J43" s="108"/>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8"/>
      <c r="AH43" s="119"/>
      <c r="AI43" s="171" t="str">
        <f t="shared" ref="AI43:AI48" si="5">IF(COUNTBLANK(D43:AG43)=30,"",AVERAGE(D43:AG43))</f>
        <v/>
      </c>
      <c r="AJ43" s="96"/>
    </row>
    <row r="44" spans="2:36" ht="19" x14ac:dyDescent="0.2">
      <c r="B44" s="94"/>
      <c r="C44" s="130" t="s">
        <v>43</v>
      </c>
      <c r="D44" s="151"/>
      <c r="E44" s="108"/>
      <c r="F44" s="108"/>
      <c r="G44" s="108"/>
      <c r="H44" s="108"/>
      <c r="I44" s="108"/>
      <c r="J44" s="108"/>
      <c r="K44" s="108"/>
      <c r="L44" s="108"/>
      <c r="M44" s="108"/>
      <c r="N44" s="108"/>
      <c r="O44" s="108"/>
      <c r="P44" s="108"/>
      <c r="Q44" s="108"/>
      <c r="R44" s="108"/>
      <c r="S44" s="108"/>
      <c r="T44" s="108"/>
      <c r="U44" s="108"/>
      <c r="V44" s="108"/>
      <c r="W44" s="108"/>
      <c r="X44" s="108"/>
      <c r="Y44" s="108"/>
      <c r="Z44" s="108"/>
      <c r="AA44" s="108"/>
      <c r="AB44" s="108"/>
      <c r="AC44" s="108"/>
      <c r="AD44" s="108"/>
      <c r="AE44" s="108"/>
      <c r="AF44" s="108"/>
      <c r="AG44" s="108"/>
      <c r="AH44" s="119"/>
      <c r="AI44" s="171" t="str">
        <f t="shared" si="5"/>
        <v/>
      </c>
      <c r="AJ44" s="96"/>
    </row>
    <row r="45" spans="2:36" ht="19" x14ac:dyDescent="0.2">
      <c r="B45" s="94"/>
      <c r="C45" s="130" t="s">
        <v>144</v>
      </c>
      <c r="D45" s="151"/>
      <c r="E45" s="108"/>
      <c r="F45" s="108"/>
      <c r="G45" s="108"/>
      <c r="H45" s="108"/>
      <c r="I45" s="108"/>
      <c r="J45" s="108"/>
      <c r="K45" s="108"/>
      <c r="L45" s="108"/>
      <c r="M45" s="108"/>
      <c r="N45" s="108"/>
      <c r="O45" s="108"/>
      <c r="P45" s="108"/>
      <c r="Q45" s="108"/>
      <c r="R45" s="108"/>
      <c r="S45" s="108"/>
      <c r="T45" s="108"/>
      <c r="U45" s="108"/>
      <c r="V45" s="108"/>
      <c r="W45" s="108"/>
      <c r="X45" s="108"/>
      <c r="Y45" s="108"/>
      <c r="Z45" s="108"/>
      <c r="AA45" s="108"/>
      <c r="AB45" s="108"/>
      <c r="AC45" s="108"/>
      <c r="AD45" s="108"/>
      <c r="AE45" s="108"/>
      <c r="AF45" s="108"/>
      <c r="AG45" s="108"/>
      <c r="AH45" s="119"/>
      <c r="AI45" s="171" t="str">
        <f t="shared" si="5"/>
        <v/>
      </c>
      <c r="AJ45" s="96"/>
    </row>
    <row r="46" spans="2:36" ht="20" thickBot="1" x14ac:dyDescent="0.25">
      <c r="B46" s="94"/>
      <c r="C46" s="131" t="s">
        <v>44</v>
      </c>
      <c r="D46" s="22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110"/>
      <c r="AE46" s="110"/>
      <c r="AF46" s="110"/>
      <c r="AG46" s="110"/>
      <c r="AH46" s="120"/>
      <c r="AI46" s="176" t="str">
        <f>IF(COUNTBLANK(D46:AG46)=30,"",AVERAGE(D46:AG46))</f>
        <v/>
      </c>
      <c r="AJ46" s="96"/>
    </row>
    <row r="47" spans="2:36" ht="19" x14ac:dyDescent="0.2">
      <c r="B47" s="94"/>
      <c r="C47" s="129" t="s">
        <v>45</v>
      </c>
      <c r="D47" s="145"/>
      <c r="E47" s="112"/>
      <c r="F47" s="112"/>
      <c r="G47" s="112"/>
      <c r="H47" s="112"/>
      <c r="I47" s="112"/>
      <c r="J47" s="112"/>
      <c r="K47" s="113"/>
      <c r="L47" s="113"/>
      <c r="M47" s="113"/>
      <c r="N47" s="112"/>
      <c r="O47" s="112"/>
      <c r="P47" s="112"/>
      <c r="Q47" s="112"/>
      <c r="R47" s="112"/>
      <c r="S47" s="112"/>
      <c r="T47" s="112"/>
      <c r="U47" s="112"/>
      <c r="V47" s="112"/>
      <c r="W47" s="112"/>
      <c r="X47" s="112"/>
      <c r="Y47" s="113"/>
      <c r="Z47" s="113"/>
      <c r="AA47" s="113"/>
      <c r="AB47" s="112"/>
      <c r="AC47" s="112"/>
      <c r="AD47" s="112"/>
      <c r="AE47" s="112"/>
      <c r="AF47" s="112"/>
      <c r="AG47" s="112"/>
      <c r="AH47" s="218"/>
      <c r="AI47" s="132" t="str">
        <f t="shared" si="5"/>
        <v/>
      </c>
      <c r="AJ47" s="96"/>
    </row>
    <row r="48" spans="2:36" ht="19" x14ac:dyDescent="0.2">
      <c r="B48" s="94"/>
      <c r="C48" s="130" t="s">
        <v>46</v>
      </c>
      <c r="D48" s="143"/>
      <c r="E48" s="107"/>
      <c r="F48" s="107"/>
      <c r="G48" s="107"/>
      <c r="H48" s="107"/>
      <c r="I48" s="107"/>
      <c r="J48" s="107"/>
      <c r="K48" s="108"/>
      <c r="L48" s="108"/>
      <c r="M48" s="108"/>
      <c r="N48" s="107"/>
      <c r="O48" s="107"/>
      <c r="P48" s="107"/>
      <c r="Q48" s="107"/>
      <c r="R48" s="107"/>
      <c r="S48" s="107"/>
      <c r="T48" s="107"/>
      <c r="U48" s="107"/>
      <c r="V48" s="107"/>
      <c r="W48" s="107"/>
      <c r="X48" s="107"/>
      <c r="Y48" s="108"/>
      <c r="Z48" s="108"/>
      <c r="AA48" s="108"/>
      <c r="AB48" s="107"/>
      <c r="AC48" s="107"/>
      <c r="AD48" s="107"/>
      <c r="AE48" s="107"/>
      <c r="AF48" s="107"/>
      <c r="AG48" s="107"/>
      <c r="AH48" s="119"/>
      <c r="AI48" s="172" t="str">
        <f t="shared" si="5"/>
        <v/>
      </c>
      <c r="AJ48" s="96"/>
    </row>
    <row r="49" spans="2:36" ht="20" thickBot="1" x14ac:dyDescent="0.25">
      <c r="B49" s="94"/>
      <c r="C49" s="131" t="s">
        <v>47</v>
      </c>
      <c r="D49" s="144"/>
      <c r="E49" s="109"/>
      <c r="F49" s="109"/>
      <c r="G49" s="109"/>
      <c r="H49" s="109"/>
      <c r="I49" s="109"/>
      <c r="J49" s="109"/>
      <c r="K49" s="110"/>
      <c r="L49" s="110"/>
      <c r="M49" s="110"/>
      <c r="N49" s="109"/>
      <c r="O49" s="109"/>
      <c r="P49" s="109"/>
      <c r="Q49" s="109"/>
      <c r="R49" s="109"/>
      <c r="S49" s="109"/>
      <c r="T49" s="109"/>
      <c r="U49" s="109"/>
      <c r="V49" s="109"/>
      <c r="W49" s="109"/>
      <c r="X49" s="109"/>
      <c r="Y49" s="110"/>
      <c r="Z49" s="110"/>
      <c r="AA49" s="110"/>
      <c r="AB49" s="109"/>
      <c r="AC49" s="109"/>
      <c r="AD49" s="109"/>
      <c r="AE49" s="109"/>
      <c r="AF49" s="109"/>
      <c r="AG49" s="109"/>
      <c r="AH49" s="120"/>
      <c r="AI49" s="226" t="str">
        <f>IF(COUNTBLANK(D49:AG49)=30,"",AVERAGE(D49:AG49))</f>
        <v/>
      </c>
      <c r="AJ49" s="96"/>
    </row>
    <row r="50" spans="2:36" ht="17" thickBot="1" x14ac:dyDescent="0.25">
      <c r="B50" s="94"/>
      <c r="C50" s="221" t="s">
        <v>145</v>
      </c>
      <c r="D50" s="222" t="str">
        <f>IF(COUNTBLANK(D41:D49)=9,"",IF(SUM(D41:D49)&gt;0,0,IF(COUNTBLANK(D41:D49)&lt;&gt;0,"",1)))</f>
        <v/>
      </c>
      <c r="E50" s="222" t="str">
        <f t="shared" ref="E50:AG50" si="6">IF(COUNTBLANK(E41:E49)=9,"",IF(SUM(E41:E49)&gt;0,0,IF(COUNTBLANK(E41:E49)&lt;&gt;0,"",1)))</f>
        <v/>
      </c>
      <c r="F50" s="222" t="str">
        <f t="shared" si="6"/>
        <v/>
      </c>
      <c r="G50" s="222" t="str">
        <f t="shared" si="6"/>
        <v/>
      </c>
      <c r="H50" s="222" t="str">
        <f t="shared" si="6"/>
        <v/>
      </c>
      <c r="I50" s="222" t="str">
        <f t="shared" si="6"/>
        <v/>
      </c>
      <c r="J50" s="222" t="str">
        <f t="shared" si="6"/>
        <v/>
      </c>
      <c r="K50" s="222" t="str">
        <f t="shared" si="6"/>
        <v/>
      </c>
      <c r="L50" s="222" t="str">
        <f t="shared" si="6"/>
        <v/>
      </c>
      <c r="M50" s="222" t="str">
        <f t="shared" si="6"/>
        <v/>
      </c>
      <c r="N50" s="222" t="str">
        <f t="shared" si="6"/>
        <v/>
      </c>
      <c r="O50" s="222" t="str">
        <f t="shared" si="6"/>
        <v/>
      </c>
      <c r="P50" s="222" t="str">
        <f t="shared" si="6"/>
        <v/>
      </c>
      <c r="Q50" s="222" t="str">
        <f t="shared" si="6"/>
        <v/>
      </c>
      <c r="R50" s="222" t="str">
        <f t="shared" si="6"/>
        <v/>
      </c>
      <c r="S50" s="222" t="str">
        <f t="shared" si="6"/>
        <v/>
      </c>
      <c r="T50" s="222" t="str">
        <f t="shared" si="6"/>
        <v/>
      </c>
      <c r="U50" s="222" t="str">
        <f t="shared" si="6"/>
        <v/>
      </c>
      <c r="V50" s="222" t="str">
        <f t="shared" si="6"/>
        <v/>
      </c>
      <c r="W50" s="222" t="str">
        <f t="shared" si="6"/>
        <v/>
      </c>
      <c r="X50" s="222" t="str">
        <f t="shared" si="6"/>
        <v/>
      </c>
      <c r="Y50" s="222" t="str">
        <f t="shared" si="6"/>
        <v/>
      </c>
      <c r="Z50" s="222" t="str">
        <f t="shared" si="6"/>
        <v/>
      </c>
      <c r="AA50" s="222" t="str">
        <f t="shared" si="6"/>
        <v/>
      </c>
      <c r="AB50" s="222" t="str">
        <f t="shared" si="6"/>
        <v/>
      </c>
      <c r="AC50" s="222" t="str">
        <f t="shared" si="6"/>
        <v/>
      </c>
      <c r="AD50" s="222" t="str">
        <f t="shared" si="6"/>
        <v/>
      </c>
      <c r="AE50" s="222" t="str">
        <f t="shared" si="6"/>
        <v/>
      </c>
      <c r="AF50" s="222" t="str">
        <f t="shared" si="6"/>
        <v/>
      </c>
      <c r="AG50" s="222" t="str">
        <f t="shared" si="6"/>
        <v/>
      </c>
      <c r="AH50" s="224" t="str">
        <f>IF(COUNTBLANK(AH41:AH49)&lt;&gt;0,"",IF(SUM(AH41:AH49)=0,1,0))</f>
        <v/>
      </c>
      <c r="AI50" s="225" t="str">
        <f>IF(COUNTBLANK(D50:AG50)=30,"",AVERAGE(D50:AG50))</f>
        <v/>
      </c>
      <c r="AJ50" s="96"/>
    </row>
    <row r="51" spans="2:36" ht="19" x14ac:dyDescent="0.2">
      <c r="B51" s="94"/>
      <c r="C51" s="101" t="s">
        <v>48</v>
      </c>
      <c r="D51" s="146"/>
      <c r="E51" s="115"/>
      <c r="F51" s="115"/>
      <c r="G51" s="115"/>
      <c r="H51" s="115"/>
      <c r="I51" s="115"/>
      <c r="J51" s="115"/>
      <c r="K51" s="102"/>
      <c r="L51" s="102"/>
      <c r="M51" s="102"/>
      <c r="N51" s="115"/>
      <c r="O51" s="115"/>
      <c r="P51" s="115"/>
      <c r="Q51" s="115"/>
      <c r="R51" s="115"/>
      <c r="S51" s="115"/>
      <c r="T51" s="115"/>
      <c r="U51" s="115"/>
      <c r="V51" s="115"/>
      <c r="W51" s="115"/>
      <c r="X51" s="115"/>
      <c r="Y51" s="115"/>
      <c r="Z51" s="102"/>
      <c r="AA51" s="102"/>
      <c r="AB51" s="102"/>
      <c r="AC51" s="115"/>
      <c r="AD51" s="115"/>
      <c r="AE51" s="115"/>
      <c r="AF51" s="115"/>
      <c r="AG51" s="115"/>
      <c r="AH51" s="121"/>
      <c r="AI51" s="177"/>
      <c r="AJ51" s="96"/>
    </row>
    <row r="52" spans="2:36" ht="19" x14ac:dyDescent="0.2">
      <c r="B52" s="94"/>
      <c r="C52" s="148" t="s">
        <v>49</v>
      </c>
      <c r="D52" s="143"/>
      <c r="E52" s="107"/>
      <c r="F52" s="107"/>
      <c r="G52" s="107"/>
      <c r="H52" s="107"/>
      <c r="I52" s="107"/>
      <c r="J52" s="107"/>
      <c r="K52" s="108"/>
      <c r="L52" s="108"/>
      <c r="M52" s="108"/>
      <c r="N52" s="107"/>
      <c r="O52" s="107"/>
      <c r="P52" s="107"/>
      <c r="Q52" s="107"/>
      <c r="R52" s="107"/>
      <c r="S52" s="107"/>
      <c r="T52" s="107"/>
      <c r="U52" s="107"/>
      <c r="V52" s="107"/>
      <c r="W52" s="107"/>
      <c r="X52" s="107"/>
      <c r="Y52" s="107"/>
      <c r="Z52" s="108"/>
      <c r="AA52" s="108"/>
      <c r="AB52" s="108"/>
      <c r="AC52" s="107"/>
      <c r="AD52" s="107"/>
      <c r="AE52" s="107"/>
      <c r="AF52" s="107"/>
      <c r="AG52" s="107"/>
      <c r="AH52" s="119"/>
      <c r="AI52" s="173"/>
      <c r="AJ52" s="96"/>
    </row>
    <row r="53" spans="2:36" ht="19" x14ac:dyDescent="0.2">
      <c r="B53" s="94"/>
      <c r="C53" s="148" t="s">
        <v>50</v>
      </c>
      <c r="D53" s="143"/>
      <c r="E53" s="107"/>
      <c r="F53" s="107"/>
      <c r="G53" s="107"/>
      <c r="H53" s="107"/>
      <c r="I53" s="107"/>
      <c r="J53" s="107"/>
      <c r="K53" s="108"/>
      <c r="L53" s="108"/>
      <c r="M53" s="108"/>
      <c r="N53" s="107"/>
      <c r="O53" s="107"/>
      <c r="P53" s="107"/>
      <c r="Q53" s="107"/>
      <c r="R53" s="107"/>
      <c r="S53" s="107"/>
      <c r="T53" s="107"/>
      <c r="U53" s="107"/>
      <c r="V53" s="107"/>
      <c r="W53" s="107"/>
      <c r="X53" s="107"/>
      <c r="Y53" s="107"/>
      <c r="Z53" s="108"/>
      <c r="AA53" s="108"/>
      <c r="AB53" s="108"/>
      <c r="AC53" s="107"/>
      <c r="AD53" s="107"/>
      <c r="AE53" s="107"/>
      <c r="AF53" s="107"/>
      <c r="AG53" s="107"/>
      <c r="AH53" s="119"/>
      <c r="AI53" s="173"/>
      <c r="AJ53" s="96"/>
    </row>
    <row r="54" spans="2:36" ht="20" thickBot="1" x14ac:dyDescent="0.25">
      <c r="B54" s="94"/>
      <c r="C54" s="104" t="s">
        <v>51</v>
      </c>
      <c r="D54" s="149"/>
      <c r="E54" s="122"/>
      <c r="F54" s="122"/>
      <c r="G54" s="122"/>
      <c r="H54" s="122"/>
      <c r="I54" s="122"/>
      <c r="J54" s="122"/>
      <c r="K54" s="123"/>
      <c r="L54" s="123"/>
      <c r="M54" s="123"/>
      <c r="N54" s="122"/>
      <c r="O54" s="122"/>
      <c r="P54" s="122"/>
      <c r="Q54" s="122"/>
      <c r="R54" s="122"/>
      <c r="S54" s="122"/>
      <c r="T54" s="122"/>
      <c r="U54" s="122"/>
      <c r="V54" s="122"/>
      <c r="W54" s="122"/>
      <c r="X54" s="122"/>
      <c r="Y54" s="122"/>
      <c r="Z54" s="123"/>
      <c r="AA54" s="123"/>
      <c r="AB54" s="123"/>
      <c r="AC54" s="122"/>
      <c r="AD54" s="122"/>
      <c r="AE54" s="122"/>
      <c r="AF54" s="122"/>
      <c r="AG54" s="122"/>
      <c r="AH54" s="170"/>
      <c r="AI54" s="174"/>
      <c r="AJ54" s="96"/>
    </row>
    <row r="55" spans="2:36" ht="167.25" customHeight="1" thickBot="1" x14ac:dyDescent="0.25">
      <c r="B55" s="94"/>
      <c r="C55" s="105" t="s">
        <v>59</v>
      </c>
      <c r="D55" s="168"/>
      <c r="E55" s="165"/>
      <c r="F55" s="165"/>
      <c r="G55" s="165"/>
      <c r="H55" s="165"/>
      <c r="I55" s="165"/>
      <c r="J55" s="165"/>
      <c r="K55" s="165"/>
      <c r="L55" s="165"/>
      <c r="M55" s="165"/>
      <c r="N55" s="165"/>
      <c r="O55" s="165"/>
      <c r="P55" s="165"/>
      <c r="Q55" s="165"/>
      <c r="R55" s="165"/>
      <c r="S55" s="165"/>
      <c r="T55" s="165"/>
      <c r="U55" s="165"/>
      <c r="V55" s="165"/>
      <c r="W55" s="165"/>
      <c r="X55" s="165"/>
      <c r="Y55" s="165"/>
      <c r="Z55" s="165"/>
      <c r="AA55" s="165"/>
      <c r="AB55" s="165"/>
      <c r="AC55" s="165"/>
      <c r="AD55" s="165"/>
      <c r="AE55" s="165"/>
      <c r="AF55" s="165"/>
      <c r="AG55" s="165"/>
      <c r="AH55" s="166"/>
      <c r="AI55" s="167"/>
      <c r="AJ55" s="96"/>
    </row>
    <row r="56" spans="2:36" ht="17" thickBot="1" x14ac:dyDescent="0.25">
      <c r="B56" s="391" t="s">
        <v>133</v>
      </c>
      <c r="C56" s="392"/>
      <c r="D56" s="392"/>
      <c r="E56" s="392"/>
      <c r="F56" s="392"/>
      <c r="G56" s="392"/>
      <c r="H56" s="392"/>
      <c r="I56" s="392"/>
      <c r="J56" s="392"/>
      <c r="K56" s="392"/>
      <c r="L56" s="392"/>
      <c r="M56" s="392"/>
      <c r="N56" s="392"/>
      <c r="O56" s="392"/>
      <c r="P56" s="392"/>
      <c r="Q56" s="392"/>
      <c r="R56" s="392"/>
      <c r="S56" s="392"/>
      <c r="T56" s="392"/>
      <c r="U56" s="392"/>
      <c r="V56" s="392"/>
      <c r="W56" s="392"/>
      <c r="X56" s="392"/>
      <c r="Y56" s="392"/>
      <c r="Z56" s="392"/>
      <c r="AA56" s="392"/>
      <c r="AB56" s="392"/>
      <c r="AC56" s="392"/>
      <c r="AD56" s="392"/>
      <c r="AE56" s="392"/>
      <c r="AF56" s="392"/>
      <c r="AG56" s="392"/>
      <c r="AH56" s="392"/>
      <c r="AI56" s="392"/>
      <c r="AJ56" s="393"/>
    </row>
  </sheetData>
  <sheetProtection algorithmName="SHA-512" hashValue="PjKLwFhJTZUfCp3AKDji84sRxvFdkb7OsICG0uOGnj0N7UxM/wLJj8UbQY2tUfR54JHBKee3P53cVeojOU7lsg==" saltValue="DmPwMIB7j1O2BZ0Run6d4w==" spinCount="100000" sheet="1" objects="1" scenarios="1"/>
  <mergeCells count="10">
    <mergeCell ref="D11:AI11"/>
    <mergeCell ref="C28:C29"/>
    <mergeCell ref="D28:AI28"/>
    <mergeCell ref="B56:AJ56"/>
    <mergeCell ref="V8:AC8"/>
    <mergeCell ref="O8:U8"/>
    <mergeCell ref="G8:N8"/>
    <mergeCell ref="V9:AC9"/>
    <mergeCell ref="O9:U9"/>
    <mergeCell ref="G9:N9"/>
  </mergeCells>
  <conditionalFormatting sqref="AI13:AI21 D25:F25">
    <cfRule type="containsBlanks" dxfId="313" priority="41" stopIfTrue="1">
      <formula>LEN(TRIM(D13))=0</formula>
    </cfRule>
  </conditionalFormatting>
  <conditionalFormatting sqref="AI15:AI21">
    <cfRule type="cellIs" dxfId="312" priority="40" operator="equal">
      <formula>3</formula>
    </cfRule>
    <cfRule type="cellIs" dxfId="311" priority="42" operator="equal">
      <formula>2</formula>
    </cfRule>
    <cfRule type="cellIs" dxfId="310" priority="43" operator="equal">
      <formula>1</formula>
    </cfRule>
    <cfRule type="cellIs" dxfId="309" priority="44" operator="equal">
      <formula>0</formula>
    </cfRule>
  </conditionalFormatting>
  <conditionalFormatting sqref="AI23">
    <cfRule type="containsBlanks" dxfId="308" priority="36" stopIfTrue="1">
      <formula>LEN(TRIM(AI23))=0</formula>
    </cfRule>
  </conditionalFormatting>
  <conditionalFormatting sqref="AI23">
    <cfRule type="cellIs" dxfId="307" priority="35" operator="equal">
      <formula>3</formula>
    </cfRule>
    <cfRule type="cellIs" dxfId="306" priority="37" operator="equal">
      <formula>2</formula>
    </cfRule>
    <cfRule type="cellIs" dxfId="305" priority="38" operator="equal">
      <formula>1</formula>
    </cfRule>
    <cfRule type="cellIs" dxfId="304" priority="39" operator="equal">
      <formula>0</formula>
    </cfRule>
  </conditionalFormatting>
  <conditionalFormatting sqref="AI24">
    <cfRule type="containsBlanks" dxfId="303" priority="31" stopIfTrue="1">
      <formula>LEN(TRIM(AI24))=0</formula>
    </cfRule>
  </conditionalFormatting>
  <conditionalFormatting sqref="AI24">
    <cfRule type="cellIs" dxfId="302" priority="30" operator="equal">
      <formula>3</formula>
    </cfRule>
    <cfRule type="cellIs" dxfId="301" priority="32" operator="equal">
      <formula>2</formula>
    </cfRule>
    <cfRule type="cellIs" dxfId="300" priority="33" operator="equal">
      <formula>1</formula>
    </cfRule>
    <cfRule type="cellIs" dxfId="299" priority="34" operator="equal">
      <formula>0</formula>
    </cfRule>
  </conditionalFormatting>
  <conditionalFormatting sqref="D26:AI26">
    <cfRule type="containsBlanks" dxfId="298" priority="15" stopIfTrue="1">
      <formula>LEN(TRIM(D26))=0</formula>
    </cfRule>
  </conditionalFormatting>
  <conditionalFormatting sqref="H26 R26 AB26 E26">
    <cfRule type="containsBlanks" dxfId="297" priority="26">
      <formula>LEN(TRIM(E26))=0</formula>
    </cfRule>
  </conditionalFormatting>
  <conditionalFormatting sqref="H26 R26 AB26 E26">
    <cfRule type="cellIs" dxfId="296" priority="22" operator="equal">
      <formula>3</formula>
    </cfRule>
    <cfRule type="cellIs" dxfId="295" priority="23" operator="equal">
      <formula>2</formula>
    </cfRule>
    <cfRule type="cellIs" dxfId="294" priority="24" operator="equal">
      <formula>1</formula>
    </cfRule>
    <cfRule type="cellIs" dxfId="293" priority="25" operator="equal">
      <formula>0</formula>
    </cfRule>
  </conditionalFormatting>
  <conditionalFormatting sqref="K26 U26 AE26">
    <cfRule type="containsBlanks" dxfId="292" priority="21">
      <formula>LEN(TRIM(K26))=0</formula>
    </cfRule>
  </conditionalFormatting>
  <conditionalFormatting sqref="K26 U26 AE26">
    <cfRule type="cellIs" dxfId="291" priority="17" operator="equal">
      <formula>3</formula>
    </cfRule>
    <cfRule type="cellIs" dxfId="290" priority="18" operator="equal">
      <formula>2</formula>
    </cfRule>
    <cfRule type="cellIs" dxfId="289" priority="19" operator="equal">
      <formula>1</formula>
    </cfRule>
    <cfRule type="cellIs" dxfId="288" priority="20" operator="equal">
      <formula>0</formula>
    </cfRule>
  </conditionalFormatting>
  <conditionalFormatting sqref="K26 U26 AE26">
    <cfRule type="containsBlanks" dxfId="287" priority="16">
      <formula>LEN(TRIM(K26))=0</formula>
    </cfRule>
  </conditionalFormatting>
  <conditionalFormatting sqref="D26:AI26">
    <cfRule type="cellIs" dxfId="286" priority="14" operator="equal">
      <formula>3</formula>
    </cfRule>
    <cfRule type="cellIs" dxfId="285" priority="27" operator="equal">
      <formula>2</formula>
    </cfRule>
    <cfRule type="cellIs" dxfId="284" priority="28" operator="equal">
      <formula>1</formula>
    </cfRule>
    <cfRule type="cellIs" dxfId="283" priority="29" operator="equal">
      <formula>0</formula>
    </cfRule>
  </conditionalFormatting>
  <conditionalFormatting sqref="G25:AI25">
    <cfRule type="containsBlanks" dxfId="282" priority="13" stopIfTrue="1">
      <formula>LEN(TRIM(G25))=0</formula>
    </cfRule>
  </conditionalFormatting>
  <conditionalFormatting sqref="AI30:AI54">
    <cfRule type="containsBlanks" dxfId="281" priority="6" stopIfTrue="1">
      <formula>LEN(TRIM(AI30))=0</formula>
    </cfRule>
  </conditionalFormatting>
  <conditionalFormatting sqref="AI39 AI30:AI37">
    <cfRule type="cellIs" dxfId="280" priority="11" operator="between">
      <formula>0</formula>
      <formula>0.25</formula>
    </cfRule>
    <cfRule type="cellIs" dxfId="279" priority="12" operator="between">
      <formula>0.25</formula>
      <formula>0.5</formula>
    </cfRule>
  </conditionalFormatting>
  <conditionalFormatting sqref="AI38">
    <cfRule type="cellIs" dxfId="278" priority="7" operator="between">
      <formula>0</formula>
      <formula>0.25</formula>
    </cfRule>
    <cfRule type="cellIs" dxfId="277" priority="8" operator="between">
      <formula>0.25</formula>
      <formula>0.5</formula>
    </cfRule>
    <cfRule type="cellIs" dxfId="276" priority="9" operator="between">
      <formula>0.5</formula>
      <formula>0.75</formula>
    </cfRule>
    <cfRule type="cellIs" dxfId="275" priority="10" operator="between">
      <formula>0.75</formula>
      <formula>1</formula>
    </cfRule>
  </conditionalFormatting>
  <conditionalFormatting sqref="AI22">
    <cfRule type="containsBlanks" dxfId="274" priority="2" stopIfTrue="1">
      <formula>LEN(TRIM(AI22))=0</formula>
    </cfRule>
  </conditionalFormatting>
  <conditionalFormatting sqref="AI22">
    <cfRule type="cellIs" dxfId="273" priority="1" operator="equal">
      <formula>3</formula>
    </cfRule>
    <cfRule type="cellIs" dxfId="272" priority="3" operator="equal">
      <formula>2</formula>
    </cfRule>
    <cfRule type="cellIs" dxfId="271" priority="4" operator="equal">
      <formula>1</formula>
    </cfRule>
    <cfRule type="cellIs" dxfId="270" priority="5" operator="equal">
      <formula>0</formula>
    </cfRule>
  </conditionalFormatting>
  <dataValidations count="7">
    <dataValidation type="decimal" errorStyle="warning" allowBlank="1" showErrorMessage="1" error="The weight is outside the expected weight range. Check that the weight is correct and stated in gram." sqref="D13:AG13" xr:uid="{284F47F1-13D4-4E9E-84C0-30A15C68FEE0}">
      <formula1>10</formula1>
      <formula2>100</formula2>
    </dataValidation>
    <dataValidation type="decimal" errorStyle="warning" allowBlank="1" showErrorMessage="1" error="The length is outside the expected range. Check that the length is correct and stated in cm." sqref="D14:AG14" xr:uid="{B91CBDDA-6DE1-4F9E-951C-03DEF9270240}">
      <formula1>5</formula1>
      <formula2>25</formula2>
    </dataValidation>
    <dataValidation type="whole" allowBlank="1" showErrorMessage="1" error="The score is outside the range (0-3)" sqref="D16:AG24" xr:uid="{29634B0B-6D6A-4548-8733-B041A93F651B}">
      <formula1>0</formula1>
      <formula2>3</formula2>
    </dataValidation>
    <dataValidation type="whole" allowBlank="1" showInputMessage="1" showErrorMessage="1" error="The score is outside the interval (1-2). Write 1 for male and 2 for female." sqref="D40:AG40" xr:uid="{D08C14FD-70F5-4A71-A0C2-CDF5993D9938}">
      <formula1>1</formula1>
      <formula2>2</formula2>
    </dataValidation>
    <dataValidation type="whole" allowBlank="1" showErrorMessage="1" error="The score is outside the interval (0-1)" sqref="D41:AG46" xr:uid="{ADB327A3-9BE7-411A-A148-032038907439}">
      <formula1>0</formula1>
      <formula2>1</formula2>
    </dataValidation>
    <dataValidation type="whole" allowBlank="1" showInputMessage="1" showErrorMessage="1" error="The score is outside the interval (0-1)" sqref="D31:AG39" xr:uid="{4987D0F3-F074-4DB3-94AC-EEA795971BA4}">
      <formula1>0</formula1>
      <formula2>1</formula2>
    </dataValidation>
    <dataValidation type="whole" allowBlank="1" showErrorMessage="1" error="Liver color is outside the range (1-6)" sqref="D30:AG30" xr:uid="{368A5440-AF19-4F35-997B-A244433F69A5}">
      <formula1>1</formula1>
      <formula2>6</formula2>
    </dataValidation>
  </dataValidations>
  <pageMargins left="0.70866141732283472" right="0.70866141732283472" top="0.74803149606299213" bottom="0.74803149606299213" header="0.31496062992125984" footer="0.31496062992125984"/>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0D296-978E-4EA2-885A-C325F6D8FCEA}">
  <dimension ref="B1:AJ56"/>
  <sheetViews>
    <sheetView zoomScale="80" zoomScaleNormal="80" workbookViewId="0">
      <pane xSplit="3" ySplit="12" topLeftCell="D13" activePane="bottomRight" state="frozen"/>
      <selection activeCell="AL54" sqref="AL54"/>
      <selection pane="topRight" activeCell="AL54" sqref="AL54"/>
      <selection pane="bottomLeft" activeCell="AL54" sqref="AL54"/>
      <selection pane="bottomRight" activeCell="O9" sqref="O9:U9"/>
    </sheetView>
  </sheetViews>
  <sheetFormatPr baseColWidth="10" defaultColWidth="12.5" defaultRowHeight="16" x14ac:dyDescent="0.2"/>
  <cols>
    <col min="1" max="1" width="5.1640625" style="51" customWidth="1"/>
    <col min="2" max="2" width="2.5" style="51" customWidth="1"/>
    <col min="3" max="3" width="33.1640625" style="51" bestFit="1" customWidth="1"/>
    <col min="4" max="33" width="6.6640625" style="51" customWidth="1"/>
    <col min="34" max="34" width="8" style="51" hidden="1" customWidth="1"/>
    <col min="35" max="35" width="18.5" style="51" customWidth="1"/>
    <col min="36" max="36" width="1.6640625" style="51" customWidth="1"/>
    <col min="37" max="37" width="7" style="51" customWidth="1"/>
    <col min="38" max="40" width="12.5" style="51"/>
    <col min="41" max="41" width="26.6640625" style="51" customWidth="1"/>
    <col min="42" max="16384" width="12.5" style="51"/>
  </cols>
  <sheetData>
    <row r="1" spans="2:36" ht="17" thickBot="1" x14ac:dyDescent="0.25"/>
    <row r="2" spans="2:36" x14ac:dyDescent="0.2">
      <c r="B2" s="86"/>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87"/>
    </row>
    <row r="3" spans="2:36" x14ac:dyDescent="0.2">
      <c r="B3" s="94"/>
      <c r="C3" s="214"/>
      <c r="D3" s="214"/>
      <c r="E3" s="214"/>
      <c r="F3" s="214"/>
      <c r="G3" s="214"/>
      <c r="H3" s="214"/>
      <c r="I3" s="214"/>
      <c r="J3" s="214"/>
      <c r="K3" s="214"/>
      <c r="L3" s="214"/>
      <c r="M3" s="214"/>
      <c r="N3" s="214"/>
      <c r="O3" s="214"/>
      <c r="P3" s="214"/>
      <c r="Q3" s="214"/>
      <c r="R3" s="214"/>
      <c r="S3" s="214"/>
      <c r="T3" s="214"/>
      <c r="U3" s="214"/>
      <c r="V3" s="214"/>
      <c r="W3" s="214"/>
      <c r="X3" s="214"/>
      <c r="Y3" s="214"/>
      <c r="Z3" s="214"/>
      <c r="AA3" s="214"/>
      <c r="AB3" s="214"/>
      <c r="AC3" s="214"/>
      <c r="AD3" s="214"/>
      <c r="AE3" s="214"/>
      <c r="AF3" s="214"/>
      <c r="AG3" s="214"/>
      <c r="AH3" s="214"/>
      <c r="AI3" s="214"/>
      <c r="AJ3" s="96"/>
    </row>
    <row r="4" spans="2:36" x14ac:dyDescent="0.2">
      <c r="B4" s="9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96"/>
    </row>
    <row r="5" spans="2:36" x14ac:dyDescent="0.2">
      <c r="B5" s="94"/>
      <c r="C5" s="214"/>
      <c r="D5" s="214"/>
      <c r="E5" s="214"/>
      <c r="F5" s="214"/>
      <c r="G5" s="214"/>
      <c r="H5" s="214"/>
      <c r="I5" s="214"/>
      <c r="J5" s="214"/>
      <c r="K5" s="214"/>
      <c r="L5" s="214"/>
      <c r="M5" s="214"/>
      <c r="N5" s="214"/>
      <c r="O5" s="214"/>
      <c r="P5" s="214"/>
      <c r="Q5" s="214"/>
      <c r="R5" s="214"/>
      <c r="S5" s="214"/>
      <c r="T5" s="214"/>
      <c r="U5" s="214"/>
      <c r="V5" s="214"/>
      <c r="W5" s="214"/>
      <c r="X5" s="214"/>
      <c r="Y5" s="214"/>
      <c r="Z5" s="214"/>
      <c r="AA5" s="214"/>
      <c r="AB5" s="214"/>
      <c r="AC5" s="214"/>
      <c r="AD5" s="214"/>
      <c r="AE5" s="214"/>
      <c r="AF5" s="214"/>
      <c r="AG5" s="214"/>
      <c r="AH5" s="214"/>
      <c r="AI5" s="214"/>
      <c r="AJ5" s="96"/>
    </row>
    <row r="6" spans="2:36" x14ac:dyDescent="0.2">
      <c r="B6" s="94"/>
      <c r="C6" s="214"/>
      <c r="D6" s="214"/>
      <c r="E6" s="214"/>
      <c r="F6" s="214"/>
      <c r="G6" s="214"/>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96"/>
    </row>
    <row r="7" spans="2:36" ht="17" thickBot="1" x14ac:dyDescent="0.25">
      <c r="B7" s="94"/>
      <c r="C7" s="214"/>
      <c r="D7" s="214"/>
      <c r="E7" s="214"/>
      <c r="F7" s="214"/>
      <c r="G7" s="214"/>
      <c r="H7" s="214"/>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4"/>
      <c r="AI7" s="214"/>
      <c r="AJ7" s="96"/>
    </row>
    <row r="8" spans="2:36" s="90" customFormat="1" ht="15" x14ac:dyDescent="0.2">
      <c r="B8" s="88"/>
      <c r="C8" s="211"/>
      <c r="D8" s="211"/>
      <c r="E8" s="211"/>
      <c r="F8" s="211"/>
      <c r="G8" s="394" t="s">
        <v>56</v>
      </c>
      <c r="H8" s="395"/>
      <c r="I8" s="395"/>
      <c r="J8" s="395"/>
      <c r="K8" s="395"/>
      <c r="L8" s="395"/>
      <c r="M8" s="395"/>
      <c r="N8" s="396"/>
      <c r="O8" s="394" t="s">
        <v>55</v>
      </c>
      <c r="P8" s="395"/>
      <c r="Q8" s="395"/>
      <c r="R8" s="395"/>
      <c r="S8" s="395"/>
      <c r="T8" s="395"/>
      <c r="U8" s="396"/>
      <c r="V8" s="394" t="s">
        <v>54</v>
      </c>
      <c r="W8" s="395"/>
      <c r="X8" s="395"/>
      <c r="Y8" s="395"/>
      <c r="Z8" s="395"/>
      <c r="AA8" s="395"/>
      <c r="AB8" s="395"/>
      <c r="AC8" s="396"/>
      <c r="AD8" s="211"/>
      <c r="AE8" s="209"/>
      <c r="AF8" s="209"/>
      <c r="AG8" s="209"/>
      <c r="AH8" s="209"/>
      <c r="AI8" s="209"/>
      <c r="AJ8" s="89"/>
    </row>
    <row r="9" spans="2:36" s="93" customFormat="1" ht="20" thickBot="1" x14ac:dyDescent="0.25">
      <c r="B9" s="91"/>
      <c r="C9" s="212"/>
      <c r="D9" s="212"/>
      <c r="E9" s="212"/>
      <c r="F9" s="212"/>
      <c r="G9" s="400"/>
      <c r="H9" s="401"/>
      <c r="I9" s="401"/>
      <c r="J9" s="401"/>
      <c r="K9" s="401"/>
      <c r="L9" s="401"/>
      <c r="M9" s="401"/>
      <c r="N9" s="402"/>
      <c r="O9" s="400">
        <v>11</v>
      </c>
      <c r="P9" s="401"/>
      <c r="Q9" s="401"/>
      <c r="R9" s="401"/>
      <c r="S9" s="401"/>
      <c r="T9" s="401"/>
      <c r="U9" s="402"/>
      <c r="V9" s="397"/>
      <c r="W9" s="398"/>
      <c r="X9" s="398"/>
      <c r="Y9" s="398"/>
      <c r="Z9" s="398"/>
      <c r="AA9" s="398"/>
      <c r="AB9" s="398"/>
      <c r="AC9" s="399"/>
      <c r="AD9" s="212"/>
      <c r="AE9" s="210"/>
      <c r="AF9" s="210"/>
      <c r="AG9" s="210"/>
      <c r="AH9" s="210"/>
      <c r="AI9" s="210"/>
      <c r="AJ9" s="92"/>
    </row>
    <row r="10" spans="2:36" ht="17" thickBot="1" x14ac:dyDescent="0.25">
      <c r="B10" s="94"/>
      <c r="C10" s="95"/>
      <c r="D10" s="95"/>
      <c r="E10" s="95"/>
      <c r="F10" s="95"/>
      <c r="G10" s="95"/>
      <c r="H10" s="95"/>
      <c r="I10" s="95"/>
      <c r="J10" s="95"/>
      <c r="K10" s="95"/>
      <c r="L10" s="95"/>
      <c r="M10" s="95"/>
      <c r="N10" s="95"/>
      <c r="O10" s="95"/>
      <c r="P10" s="213"/>
      <c r="Q10" s="213"/>
      <c r="R10" s="213"/>
      <c r="S10" s="213"/>
      <c r="T10" s="213"/>
      <c r="U10" s="213"/>
      <c r="V10" s="213"/>
      <c r="W10" s="213"/>
      <c r="X10" s="213"/>
      <c r="Y10" s="213"/>
      <c r="Z10" s="213"/>
      <c r="AA10" s="213"/>
      <c r="AB10" s="213"/>
      <c r="AC10" s="213"/>
      <c r="AD10" s="95"/>
      <c r="AE10" s="95"/>
      <c r="AF10" s="95"/>
      <c r="AG10" s="95"/>
      <c r="AH10" s="95"/>
      <c r="AI10" s="95"/>
      <c r="AJ10" s="96"/>
    </row>
    <row r="11" spans="2:36" ht="22" thickBot="1" x14ac:dyDescent="0.25">
      <c r="B11" s="94"/>
      <c r="C11" s="97"/>
      <c r="D11" s="384" t="s">
        <v>62</v>
      </c>
      <c r="E11" s="384"/>
      <c r="F11" s="384"/>
      <c r="G11" s="384"/>
      <c r="H11" s="384"/>
      <c r="I11" s="384"/>
      <c r="J11" s="384"/>
      <c r="K11" s="384"/>
      <c r="L11" s="384"/>
      <c r="M11" s="384"/>
      <c r="N11" s="384"/>
      <c r="O11" s="384"/>
      <c r="P11" s="384"/>
      <c r="Q11" s="384"/>
      <c r="R11" s="384"/>
      <c r="S11" s="384"/>
      <c r="T11" s="384"/>
      <c r="U11" s="384"/>
      <c r="V11" s="384"/>
      <c r="W11" s="384"/>
      <c r="X11" s="384"/>
      <c r="Y11" s="384"/>
      <c r="Z11" s="384"/>
      <c r="AA11" s="384"/>
      <c r="AB11" s="384"/>
      <c r="AC11" s="384"/>
      <c r="AD11" s="384"/>
      <c r="AE11" s="384"/>
      <c r="AF11" s="384"/>
      <c r="AG11" s="384"/>
      <c r="AH11" s="384"/>
      <c r="AI11" s="385"/>
      <c r="AJ11" s="96"/>
    </row>
    <row r="12" spans="2:36" ht="22" thickBot="1" x14ac:dyDescent="0.25">
      <c r="B12" s="94"/>
      <c r="C12" s="158"/>
      <c r="D12" s="215">
        <v>1</v>
      </c>
      <c r="E12" s="216">
        <v>2</v>
      </c>
      <c r="F12" s="216">
        <v>3</v>
      </c>
      <c r="G12" s="216">
        <v>4</v>
      </c>
      <c r="H12" s="216">
        <v>5</v>
      </c>
      <c r="I12" s="216">
        <v>6</v>
      </c>
      <c r="J12" s="216">
        <v>7</v>
      </c>
      <c r="K12" s="216">
        <v>8</v>
      </c>
      <c r="L12" s="216">
        <v>9</v>
      </c>
      <c r="M12" s="216">
        <v>10</v>
      </c>
      <c r="N12" s="216">
        <v>11</v>
      </c>
      <c r="O12" s="216">
        <v>12</v>
      </c>
      <c r="P12" s="216">
        <v>13</v>
      </c>
      <c r="Q12" s="216">
        <v>14</v>
      </c>
      <c r="R12" s="127">
        <v>15</v>
      </c>
      <c r="S12" s="216">
        <v>16</v>
      </c>
      <c r="T12" s="216">
        <v>17</v>
      </c>
      <c r="U12" s="216">
        <v>18</v>
      </c>
      <c r="V12" s="216">
        <v>19</v>
      </c>
      <c r="W12" s="216">
        <v>20</v>
      </c>
      <c r="X12" s="216">
        <v>21</v>
      </c>
      <c r="Y12" s="216">
        <v>22</v>
      </c>
      <c r="Z12" s="216">
        <v>23</v>
      </c>
      <c r="AA12" s="216">
        <v>24</v>
      </c>
      <c r="AB12" s="216">
        <v>25</v>
      </c>
      <c r="AC12" s="216">
        <v>26</v>
      </c>
      <c r="AD12" s="216">
        <v>27</v>
      </c>
      <c r="AE12" s="216">
        <v>28</v>
      </c>
      <c r="AF12" s="216">
        <v>29</v>
      </c>
      <c r="AG12" s="98">
        <v>30</v>
      </c>
      <c r="AH12" s="99" t="s">
        <v>2</v>
      </c>
      <c r="AI12" s="100" t="s">
        <v>60</v>
      </c>
      <c r="AJ12" s="96"/>
    </row>
    <row r="13" spans="2:36" ht="17" thickBot="1" x14ac:dyDescent="0.25">
      <c r="B13" s="94"/>
      <c r="C13" s="118" t="s">
        <v>24</v>
      </c>
      <c r="D13" s="141"/>
      <c r="E13" s="138"/>
      <c r="F13" s="138"/>
      <c r="G13" s="138"/>
      <c r="H13" s="138"/>
      <c r="I13" s="141"/>
      <c r="J13" s="141"/>
      <c r="K13" s="138"/>
      <c r="L13" s="138"/>
      <c r="M13" s="138"/>
      <c r="N13" s="138"/>
      <c r="O13" s="138"/>
      <c r="P13" s="138"/>
      <c r="Q13" s="138"/>
      <c r="R13" s="138"/>
      <c r="S13" s="138"/>
      <c r="T13" s="138"/>
      <c r="U13" s="138"/>
      <c r="V13" s="138"/>
      <c r="W13" s="138"/>
      <c r="X13" s="138"/>
      <c r="Y13" s="138"/>
      <c r="Z13" s="138"/>
      <c r="AA13" s="141"/>
      <c r="AB13" s="138"/>
      <c r="AC13" s="138"/>
      <c r="AD13" s="138"/>
      <c r="AE13" s="138"/>
      <c r="AF13" s="138"/>
      <c r="AG13" s="138"/>
      <c r="AH13" s="103">
        <f>30-COUNTBLANK(D13:AG13)</f>
        <v>0</v>
      </c>
      <c r="AI13" s="227"/>
      <c r="AJ13" s="96"/>
    </row>
    <row r="14" spans="2:36" ht="17" thickBot="1" x14ac:dyDescent="0.25">
      <c r="B14" s="94"/>
      <c r="C14" s="114" t="s">
        <v>25</v>
      </c>
      <c r="D14" s="142"/>
      <c r="E14" s="139"/>
      <c r="F14" s="139"/>
      <c r="G14" s="139"/>
      <c r="H14" s="139"/>
      <c r="I14" s="139"/>
      <c r="J14" s="142"/>
      <c r="K14" s="139"/>
      <c r="L14" s="139"/>
      <c r="M14" s="139"/>
      <c r="N14" s="139"/>
      <c r="O14" s="139"/>
      <c r="P14" s="139"/>
      <c r="Q14" s="139"/>
      <c r="R14" s="139"/>
      <c r="S14" s="139"/>
      <c r="T14" s="139"/>
      <c r="U14" s="139"/>
      <c r="V14" s="139"/>
      <c r="W14" s="139"/>
      <c r="X14" s="139"/>
      <c r="Y14" s="139"/>
      <c r="Z14" s="139"/>
      <c r="AA14" s="142"/>
      <c r="AB14" s="139"/>
      <c r="AC14" s="139"/>
      <c r="AD14" s="139"/>
      <c r="AE14" s="139"/>
      <c r="AF14" s="139"/>
      <c r="AG14" s="139"/>
      <c r="AH14" s="103">
        <f>30-COUNTBLANK(D14:AG14)</f>
        <v>0</v>
      </c>
      <c r="AI14" s="228"/>
      <c r="AJ14" s="96"/>
    </row>
    <row r="15" spans="2:36" x14ac:dyDescent="0.2">
      <c r="B15" s="94"/>
      <c r="C15" s="157" t="s">
        <v>57</v>
      </c>
      <c r="D15" s="202" t="str" cm="1">
        <f t="array" ref="D15">+IF(COUNTBLANK(D13:D14)&gt;0,"",_xlfn.IFS((10^(3.516)*D13/(10*D14)^(2.559))&gt;=1,0,(10^(3.516)*D13/(10*D14)^(2.559))&gt;=0.9,1,(10^(3.516)*D13/(10*D14)^(2.559))&gt;=0.75,2,(10^(3.516)*D13/(10*D14)^(2.559))&lt;0.75,3))</f>
        <v/>
      </c>
      <c r="E15" s="163" t="str" cm="1">
        <f t="array" ref="E15">+IF(COUNTBLANK(E13:E14)&gt;0,"",_xlfn.IFS((10^(3.516)*E13/(10*E14)^(2.559))&gt;=1,0,(10^(3.516)*E13/(10*E14)^(2.559))&gt;=0.9,1,(10^(3.516)*E13/(10*E14)^(2.559))&gt;=0.75,2,(10^(3.516)*E13/(10*E14)^(2.559))&lt;0.75,3))</f>
        <v/>
      </c>
      <c r="F15" s="163" t="str" cm="1">
        <f t="array" ref="F15">+IF(COUNTBLANK(F13:F14)&gt;0,"",_xlfn.IFS((10^(3.516)*F13/(10*F14)^(2.559))&gt;=1,0,(10^(3.516)*F13/(10*F14)^(2.559))&gt;=0.9,1,(10^(3.516)*F13/(10*F14)^(2.559))&gt;=0.75,2,(10^(3.516)*F13/(10*F14)^(2.559))&lt;0.75,3))</f>
        <v/>
      </c>
      <c r="G15" s="163" t="str" cm="1">
        <f t="array" ref="G15">+IF(COUNTBLANK(G13:G14)&gt;0,"",_xlfn.IFS((10^(3.516)*G13/(10*G14)^(2.559))&gt;=1,0,(10^(3.516)*G13/(10*G14)^(2.559))&gt;=0.9,1,(10^(3.516)*G13/(10*G14)^(2.559))&gt;=0.75,2,(10^(3.516)*G13/(10*G14)^(2.559))&lt;0.75,3))</f>
        <v/>
      </c>
      <c r="H15" s="163" t="str" cm="1">
        <f t="array" ref="H15">+IF(COUNTBLANK(H13:H14)&gt;0,"",_xlfn.IFS((10^(3.516)*H13/(10*H14)^(2.559))&gt;=1,0,(10^(3.516)*H13/(10*H14)^(2.559))&gt;=0.9,1,(10^(3.516)*H13/(10*H14)^(2.559))&gt;=0.75,2,(10^(3.516)*H13/(10*H14)^(2.559))&lt;0.75,3))</f>
        <v/>
      </c>
      <c r="I15" s="163" t="str" cm="1">
        <f t="array" ref="I15">+IF(COUNTBLANK(I13:I14)&gt;0,"",_xlfn.IFS((10^(3.516)*I13/(10*I14)^(2.559))&gt;=1,0,(10^(3.516)*I13/(10*I14)^(2.559))&gt;=0.9,1,(10^(3.516)*I13/(10*I14)^(2.559))&gt;=0.75,2,(10^(3.516)*I13/(10*I14)^(2.559))&lt;0.75,3))</f>
        <v/>
      </c>
      <c r="J15" s="163" t="str" cm="1">
        <f t="array" ref="J15">+IF(COUNTBLANK(J13:J14)&gt;0,"",_xlfn.IFS((10^(3.516)*J13/(10*J14)^(2.559))&gt;=1,0,(10^(3.516)*J13/(10*J14)^(2.559))&gt;=0.9,1,(10^(3.516)*J13/(10*J14)^(2.559))&gt;=0.75,2,(10^(3.516)*J13/(10*J14)^(2.559))&lt;0.75,3))</f>
        <v/>
      </c>
      <c r="K15" s="163" t="str" cm="1">
        <f t="array" ref="K15">+IF(COUNTBLANK(K13:K14)&gt;0,"",_xlfn.IFS((10^(3.516)*K13/(10*K14)^(2.559))&gt;=1,0,(10^(3.516)*K13/(10*K14)^(2.559))&gt;=0.9,1,(10^(3.516)*K13/(10*K14)^(2.559))&gt;=0.75,2,(10^(3.516)*K13/(10*K14)^(2.559))&lt;0.75,3))</f>
        <v/>
      </c>
      <c r="L15" s="163" t="str" cm="1">
        <f t="array" ref="L15">+IF(COUNTBLANK(L13:L14)&gt;0,"",_xlfn.IFS((10^(3.516)*L13/(10*L14)^(2.559))&gt;=1,0,(10^(3.516)*L13/(10*L14)^(2.559))&gt;=0.9,1,(10^(3.516)*L13/(10*L14)^(2.559))&gt;=0.75,2,(10^(3.516)*L13/(10*L14)^(2.559))&lt;0.75,3))</f>
        <v/>
      </c>
      <c r="M15" s="163" t="str" cm="1">
        <f t="array" ref="M15">+IF(COUNTBLANK(M13:M14)&gt;0,"",_xlfn.IFS((10^(3.516)*M13/(10*M14)^(2.559))&gt;=1,0,(10^(3.516)*M13/(10*M14)^(2.559))&gt;=0.9,1,(10^(3.516)*M13/(10*M14)^(2.559))&gt;=0.75,2,(10^(3.516)*M13/(10*M14)^(2.559))&lt;0.75,3))</f>
        <v/>
      </c>
      <c r="N15" s="163" t="str" cm="1">
        <f t="array" ref="N15">+IF(COUNTBLANK(N13:N14)&gt;0,"",_xlfn.IFS((10^(3.516)*N13/(10*N14)^(2.559))&gt;=1,0,(10^(3.516)*N13/(10*N14)^(2.559))&gt;=0.9,1,(10^(3.516)*N13/(10*N14)^(2.559))&gt;=0.75,2,(10^(3.516)*N13/(10*N14)^(2.559))&lt;0.75,3))</f>
        <v/>
      </c>
      <c r="O15" s="163" t="str" cm="1">
        <f t="array" ref="O15">+IF(COUNTBLANK(O13:O14)&gt;0,"",_xlfn.IFS((10^(3.516)*O13/(10*O14)^(2.559))&gt;=1,0,(10^(3.516)*O13/(10*O14)^(2.559))&gt;=0.9,1,(10^(3.516)*O13/(10*O14)^(2.559))&gt;=0.75,2,(10^(3.516)*O13/(10*O14)^(2.559))&lt;0.75,3))</f>
        <v/>
      </c>
      <c r="P15" s="163" t="str" cm="1">
        <f t="array" ref="P15">+IF(COUNTBLANK(P13:P14)&gt;0,"",_xlfn.IFS((10^(3.516)*P13/(10*P14)^(2.559))&gt;=1,0,(10^(3.516)*P13/(10*P14)^(2.559))&gt;=0.9,1,(10^(3.516)*P13/(10*P14)^(2.559))&gt;=0.75,2,(10^(3.516)*P13/(10*P14)^(2.559))&lt;0.75,3))</f>
        <v/>
      </c>
      <c r="Q15" s="163" t="str" cm="1">
        <f t="array" ref="Q15">+IF(COUNTBLANK(Q13:Q14)&gt;0,"",_xlfn.IFS((10^(3.516)*Q13/(10*Q14)^(2.559))&gt;=1,0,(10^(3.516)*Q13/(10*Q14)^(2.559))&gt;=0.9,1,(10^(3.516)*Q13/(10*Q14)^(2.559))&gt;=0.75,2,(10^(3.516)*Q13/(10*Q14)^(2.559))&lt;0.75,3))</f>
        <v/>
      </c>
      <c r="R15" s="163" t="str" cm="1">
        <f t="array" ref="R15">+IF(COUNTBLANK(R13:R14)&gt;0,"",_xlfn.IFS((10^(3.516)*R13/(10*R14)^(2.559))&gt;=1,0,(10^(3.516)*R13/(10*R14)^(2.559))&gt;=0.9,1,(10^(3.516)*R13/(10*R14)^(2.559))&gt;=0.75,2,(10^(3.516)*R13/(10*R14)^(2.559))&lt;0.75,3))</f>
        <v/>
      </c>
      <c r="S15" s="163" t="str" cm="1">
        <f t="array" ref="S15">+IF(COUNTBLANK(S13:S14)&gt;0,"",_xlfn.IFS((10^(3.516)*S13/(10*S14)^(2.559))&gt;=1,0,(10^(3.516)*S13/(10*S14)^(2.559))&gt;=0.9,1,(10^(3.516)*S13/(10*S14)^(2.559))&gt;=0.75,2,(10^(3.516)*S13/(10*S14)^(2.559))&lt;0.75,3))</f>
        <v/>
      </c>
      <c r="T15" s="163" t="str" cm="1">
        <f t="array" ref="T15">+IF(COUNTBLANK(T13:T14)&gt;0,"",_xlfn.IFS((10^(3.516)*T13/(10*T14)^(2.559))&gt;=1,0,(10^(3.516)*T13/(10*T14)^(2.559))&gt;=0.9,1,(10^(3.516)*T13/(10*T14)^(2.559))&gt;=0.75,2,(10^(3.516)*T13/(10*T14)^(2.559))&lt;0.75,3))</f>
        <v/>
      </c>
      <c r="U15" s="163" t="str" cm="1">
        <f t="array" ref="U15">+IF(COUNTBLANK(U13:U14)&gt;0,"",_xlfn.IFS((10^(3.516)*U13/(10*U14)^(2.559))&gt;=1,0,(10^(3.516)*U13/(10*U14)^(2.559))&gt;=0.9,1,(10^(3.516)*U13/(10*U14)^(2.559))&gt;=0.75,2,(10^(3.516)*U13/(10*U14)^(2.559))&lt;0.75,3))</f>
        <v/>
      </c>
      <c r="V15" s="163" t="str" cm="1">
        <f t="array" ref="V15">+IF(COUNTBLANK(V13:V14)&gt;0,"",_xlfn.IFS((10^(3.516)*V13/(10*V14)^(2.559))&gt;=1,0,(10^(3.516)*V13/(10*V14)^(2.559))&gt;=0.9,1,(10^(3.516)*V13/(10*V14)^(2.559))&gt;=0.75,2,(10^(3.516)*V13/(10*V14)^(2.559))&lt;0.75,3))</f>
        <v/>
      </c>
      <c r="W15" s="163" t="str" cm="1">
        <f t="array" ref="W15">+IF(COUNTBLANK(W13:W14)&gt;0,"",_xlfn.IFS((10^(3.516)*W13/(10*W14)^(2.559))&gt;=1,0,(10^(3.516)*W13/(10*W14)^(2.559))&gt;=0.9,1,(10^(3.516)*W13/(10*W14)^(2.559))&gt;=0.75,2,(10^(3.516)*W13/(10*W14)^(2.559))&lt;0.75,3))</f>
        <v/>
      </c>
      <c r="X15" s="163" t="str" cm="1">
        <f t="array" ref="X15">+IF(COUNTBLANK(X13:X14)&gt;0,"",_xlfn.IFS((10^(3.516)*X13/(10*X14)^(2.559))&gt;=1,0,(10^(3.516)*X13/(10*X14)^(2.559))&gt;=0.9,1,(10^(3.516)*X13/(10*X14)^(2.559))&gt;=0.75,2,(10^(3.516)*X13/(10*X14)^(2.559))&lt;0.75,3))</f>
        <v/>
      </c>
      <c r="Y15" s="163" t="str" cm="1">
        <f t="array" ref="Y15">+IF(COUNTBLANK(Y13:Y14)&gt;0,"",_xlfn.IFS((10^(3.516)*Y13/(10*Y14)^(2.559))&gt;=1,0,(10^(3.516)*Y13/(10*Y14)^(2.559))&gt;=0.9,1,(10^(3.516)*Y13/(10*Y14)^(2.559))&gt;=0.75,2,(10^(3.516)*Y13/(10*Y14)^(2.559))&lt;0.75,3))</f>
        <v/>
      </c>
      <c r="Z15" s="163" t="str" cm="1">
        <f t="array" ref="Z15">+IF(COUNTBLANK(Z13:Z14)&gt;0,"",_xlfn.IFS((10^(3.516)*Z13/(10*Z14)^(2.559))&gt;=1,0,(10^(3.516)*Z13/(10*Z14)^(2.559))&gt;=0.9,1,(10^(3.516)*Z13/(10*Z14)^(2.559))&gt;=0.75,2,(10^(3.516)*Z13/(10*Z14)^(2.559))&lt;0.75,3))</f>
        <v/>
      </c>
      <c r="AA15" s="163" t="str" cm="1">
        <f t="array" ref="AA15">+IF(COUNTBLANK(AA13:AA14)&gt;0,"",_xlfn.IFS((10^(3.516)*AA13/(10*AA14)^(2.559))&gt;=1,0,(10^(3.516)*AA13/(10*AA14)^(2.559))&gt;=0.9,1,(10^(3.516)*AA13/(10*AA14)^(2.559))&gt;=0.75,2,(10^(3.516)*AA13/(10*AA14)^(2.559))&lt;0.75,3))</f>
        <v/>
      </c>
      <c r="AB15" s="163" t="str" cm="1">
        <f t="array" ref="AB15">+IF(COUNTBLANK(AB13:AB14)&gt;0,"",_xlfn.IFS((10^(3.516)*AB13/(10*AB14)^(2.559))&gt;=1,0,(10^(3.516)*AB13/(10*AB14)^(2.559))&gt;=0.9,1,(10^(3.516)*AB13/(10*AB14)^(2.559))&gt;=0.75,2,(10^(3.516)*AB13/(10*AB14)^(2.559))&lt;0.75,3))</f>
        <v/>
      </c>
      <c r="AC15" s="163" t="str" cm="1">
        <f t="array" ref="AC15">+IF(COUNTBLANK(AC13:AC14)&gt;0,"",_xlfn.IFS((10^(3.516)*AC13/(10*AC14)^(2.559))&gt;=1,0,(10^(3.516)*AC13/(10*AC14)^(2.559))&gt;=0.9,1,(10^(3.516)*AC13/(10*AC14)^(2.559))&gt;=0.75,2,(10^(3.516)*AC13/(10*AC14)^(2.559))&lt;0.75,3))</f>
        <v/>
      </c>
      <c r="AD15" s="163" t="str" cm="1">
        <f t="array" ref="AD15">+IF(COUNTBLANK(AD13:AD14)&gt;0,"",_xlfn.IFS((10^(3.516)*AD13/(10*AD14)^(2.559))&gt;=1,0,(10^(3.516)*AD13/(10*AD14)^(2.559))&gt;=0.9,1,(10^(3.516)*AD13/(10*AD14)^(2.559))&gt;=0.75,2,(10^(3.516)*AD13/(10*AD14)^(2.559))&lt;0.75,3))</f>
        <v/>
      </c>
      <c r="AE15" s="163" t="str" cm="1">
        <f t="array" ref="AE15">+IF(COUNTBLANK(AE13:AE14)&gt;0,"",_xlfn.IFS((10^(3.516)*AE13/(10*AE14)^(2.559))&gt;=1,0,(10^(3.516)*AE13/(10*AE14)^(2.559))&gt;=0.9,1,(10^(3.516)*AE13/(10*AE14)^(2.559))&gt;=0.75,2,(10^(3.516)*AE13/(10*AE14)^(2.559))&lt;0.75,3))</f>
        <v/>
      </c>
      <c r="AF15" s="163" t="str" cm="1">
        <f t="array" ref="AF15">+IF(COUNTBLANK(AF13:AF14)&gt;0,"",_xlfn.IFS((10^(3.516)*AF13/(10*AF14)^(2.559))&gt;=1,0,(10^(3.516)*AF13/(10*AF14)^(2.559))&gt;=0.9,1,(10^(3.516)*AF13/(10*AF14)^(2.559))&gt;=0.75,2,(10^(3.516)*AF13/(10*AF14)^(2.559))&lt;0.75,3))</f>
        <v/>
      </c>
      <c r="AG15" s="163" t="str" cm="1">
        <f t="array" ref="AG15">+IF(COUNTBLANK(AG13:AG14)&gt;0,"",_xlfn.IFS((10^(3.516)*AG13/(10*AG14)^(2.559))&gt;=1,0,(10^(3.516)*AG13/(10*AG14)^(2.559))&gt;=0.9,1,(10^(3.516)*AG13/(10*AG14)^(2.559))&gt;=0.75,2,(10^(3.516)*AG13/(10*AG14)^(2.559))&lt;0.75,3))</f>
        <v/>
      </c>
      <c r="AH15" s="164">
        <f>30-COUNTBLANK(D15:AG15)</f>
        <v>0</v>
      </c>
      <c r="AI15" s="156" t="str">
        <f>IF(COUNTBLANK(D15:AG15)=30,"",IF(('Basis of calculations'!M87/AH15&gt;=0.25),3,IF(OR(('Basis of calculations'!M87/AH15&gt;=0.1),(('Basis of calculations'!M87+'Basis of calculations'!L87)/AH15&gt;=0.4)),2,IF(OR(('Basis of calculations'!M87&gt;0),('Basis of calculations'!M87+'Basis of calculations'!L87)/AH15&gt;=0,(('Basis of calculations'!J87/AH15&lt;0.6))),1,0))))</f>
        <v/>
      </c>
      <c r="AJ15" s="96"/>
    </row>
    <row r="16" spans="2:36" x14ac:dyDescent="0.2">
      <c r="B16" s="94"/>
      <c r="C16" s="118" t="s">
        <v>26</v>
      </c>
      <c r="D16" s="143"/>
      <c r="E16" s="143"/>
      <c r="F16" s="143"/>
      <c r="G16" s="143"/>
      <c r="H16" s="143"/>
      <c r="I16" s="143"/>
      <c r="J16" s="151"/>
      <c r="K16" s="151"/>
      <c r="L16" s="151"/>
      <c r="M16" s="151"/>
      <c r="N16" s="151"/>
      <c r="O16" s="151"/>
      <c r="P16" s="151"/>
      <c r="Q16" s="151"/>
      <c r="R16" s="151"/>
      <c r="S16" s="151"/>
      <c r="T16" s="151"/>
      <c r="U16" s="151"/>
      <c r="V16" s="151"/>
      <c r="W16" s="151"/>
      <c r="X16" s="151"/>
      <c r="Y16" s="151"/>
      <c r="Z16" s="151"/>
      <c r="AA16" s="151"/>
      <c r="AB16" s="151"/>
      <c r="AC16" s="151"/>
      <c r="AD16" s="151"/>
      <c r="AE16" s="151"/>
      <c r="AF16" s="151"/>
      <c r="AG16" s="151"/>
      <c r="AH16" s="106">
        <f t="shared" ref="AH16:AH24" si="0">30-COUNTBLANK(D16:AG16)</f>
        <v>0</v>
      </c>
      <c r="AI16" s="162" t="str">
        <f>IF(COUNTBLANK(D16:AG16)=30,"",IF(('Basis of calculations'!I46/AH16&gt;=0.25),3,IF(OR(('Basis of calculations'!I46/AH16&gt;=0.1),(('Basis of calculations'!I46+'Basis of calculations'!H46)/AH16&gt;=0.4)),2,IF(OR(('Basis of calculations'!I46&gt;0),('Basis of calculations'!I46+'Basis of calculations'!H46)/AH16&gt;0,(('Basis of calculations'!F46/AH16&lt;0.6))),1,0))))</f>
        <v/>
      </c>
      <c r="AJ16" s="96"/>
    </row>
    <row r="17" spans="2:36" x14ac:dyDescent="0.2">
      <c r="B17" s="94"/>
      <c r="C17" s="118" t="s">
        <v>58</v>
      </c>
      <c r="D17" s="143"/>
      <c r="E17" s="143"/>
      <c r="F17" s="143"/>
      <c r="G17" s="143"/>
      <c r="H17" s="143"/>
      <c r="I17" s="143"/>
      <c r="J17" s="143"/>
      <c r="K17" s="143"/>
      <c r="L17" s="143"/>
      <c r="M17" s="143"/>
      <c r="N17" s="143"/>
      <c r="O17" s="143"/>
      <c r="P17" s="143"/>
      <c r="Q17" s="143"/>
      <c r="R17" s="143"/>
      <c r="S17" s="143"/>
      <c r="T17" s="143"/>
      <c r="U17" s="143"/>
      <c r="V17" s="143"/>
      <c r="W17" s="143"/>
      <c r="X17" s="143"/>
      <c r="Y17" s="143"/>
      <c r="Z17" s="143"/>
      <c r="AA17" s="143"/>
      <c r="AB17" s="143"/>
      <c r="AC17" s="143"/>
      <c r="AD17" s="143"/>
      <c r="AE17" s="143"/>
      <c r="AF17" s="143"/>
      <c r="AG17" s="143"/>
      <c r="AH17" s="106">
        <f t="shared" si="0"/>
        <v>0</v>
      </c>
      <c r="AI17" s="161" t="str">
        <f>IF(COUNTBLANK(D17:AG17)=30,"",IF(('Basis of calculations'!M46/AH17&gt;=0.25),3,IF(OR(('Basis of calculations'!M46/AH17&gt;=0.1),(('Basis of calculations'!M46+'Basis of calculations'!L46)/AH17&gt;=0.4)),2,IF(OR(('Basis of calculations'!M46&gt;0),('Basis of calculations'!M46+'Basis of calculations'!L46)/AH17&gt;0,(('Basis of calculations'!J46/AH17&lt;0.6))),1,0))))</f>
        <v/>
      </c>
      <c r="AJ17" s="96"/>
    </row>
    <row r="18" spans="2:36" x14ac:dyDescent="0.2">
      <c r="B18" s="94"/>
      <c r="C18" s="118" t="s">
        <v>138</v>
      </c>
      <c r="D18" s="143"/>
      <c r="E18" s="143"/>
      <c r="F18" s="143"/>
      <c r="G18" s="143"/>
      <c r="H18" s="143"/>
      <c r="I18" s="143"/>
      <c r="J18" s="143"/>
      <c r="K18" s="143"/>
      <c r="L18" s="143"/>
      <c r="M18" s="143"/>
      <c r="N18" s="143"/>
      <c r="O18" s="143"/>
      <c r="P18" s="143"/>
      <c r="Q18" s="143"/>
      <c r="R18" s="143"/>
      <c r="S18" s="143"/>
      <c r="T18" s="143"/>
      <c r="U18" s="143"/>
      <c r="V18" s="143"/>
      <c r="W18" s="143"/>
      <c r="X18" s="143"/>
      <c r="Y18" s="143"/>
      <c r="Z18" s="143"/>
      <c r="AA18" s="143"/>
      <c r="AB18" s="143"/>
      <c r="AC18" s="143"/>
      <c r="AD18" s="143"/>
      <c r="AE18" s="143"/>
      <c r="AF18" s="143"/>
      <c r="AG18" s="143"/>
      <c r="AH18" s="106">
        <f t="shared" si="0"/>
        <v>0</v>
      </c>
      <c r="AI18" s="161" t="str">
        <f>IF(COUNTBLANK(D18:AG18)=30,"",IF(('Basis of calculations'!I66/AH18&gt;=0.25),3,IF(OR(('Basis of calculations'!I66/AH18&gt;=0.1),(('Basis of calculations'!I66+'Basis of calculations'!H66)/AH18&gt;=0.4)),2,IF(OR(('Basis of calculations'!I66&gt;0),('Basis of calculations'!I66+'Basis of calculations'!H66)/AH18&gt;0,(('Basis of calculations'!F66/AH18&lt;0.6))),1,0))))</f>
        <v/>
      </c>
      <c r="AJ18" s="96"/>
    </row>
    <row r="19" spans="2:36" x14ac:dyDescent="0.2">
      <c r="B19" s="94"/>
      <c r="C19" s="118" t="s">
        <v>28</v>
      </c>
      <c r="D19" s="143"/>
      <c r="E19" s="143"/>
      <c r="F19" s="143"/>
      <c r="G19" s="143"/>
      <c r="H19" s="143"/>
      <c r="I19" s="143"/>
      <c r="J19" s="143"/>
      <c r="K19" s="143"/>
      <c r="L19" s="143"/>
      <c r="M19" s="143"/>
      <c r="N19" s="143"/>
      <c r="O19" s="143"/>
      <c r="P19" s="143"/>
      <c r="Q19" s="143"/>
      <c r="R19" s="143"/>
      <c r="S19" s="143"/>
      <c r="T19" s="143"/>
      <c r="U19" s="143"/>
      <c r="V19" s="143"/>
      <c r="W19" s="143"/>
      <c r="X19" s="143"/>
      <c r="Y19" s="143"/>
      <c r="Z19" s="143"/>
      <c r="AA19" s="143"/>
      <c r="AB19" s="143"/>
      <c r="AC19" s="143"/>
      <c r="AD19" s="143"/>
      <c r="AE19" s="143"/>
      <c r="AF19" s="143"/>
      <c r="AG19" s="143"/>
      <c r="AH19" s="106">
        <f t="shared" si="0"/>
        <v>0</v>
      </c>
      <c r="AI19" s="161" t="str">
        <f>IF(COUNTBLANK(D19:AG19)=30,"",IF(('Basis of calculations'!M66/AH19&gt;=0.25),3,IF(OR(('Basis of calculations'!M66/AH19&gt;=0.1),(('Basis of calculations'!M66+'Basis of calculations'!L66)/AH19&gt;=0.4)),2,IF(OR(('Basis of calculations'!M66&gt;0),('Basis of calculations'!M66+'Basis of calculations'!L66)/AH19&gt;0,(('Basis of calculations'!J66/AH19&lt;0.6))),1,0))))</f>
        <v/>
      </c>
      <c r="AJ19" s="96"/>
    </row>
    <row r="20" spans="2:36" ht="17" thickBot="1" x14ac:dyDescent="0.25">
      <c r="B20" s="94"/>
      <c r="C20" s="118" t="s">
        <v>139</v>
      </c>
      <c r="D20" s="143"/>
      <c r="E20" s="143"/>
      <c r="F20" s="143"/>
      <c r="G20" s="143"/>
      <c r="H20" s="143"/>
      <c r="I20" s="143"/>
      <c r="J20" s="143"/>
      <c r="K20" s="143"/>
      <c r="L20" s="143"/>
      <c r="M20" s="143"/>
      <c r="N20" s="143"/>
      <c r="O20" s="143"/>
      <c r="P20" s="143"/>
      <c r="Q20" s="143"/>
      <c r="R20" s="143"/>
      <c r="S20" s="143"/>
      <c r="T20" s="143"/>
      <c r="U20" s="143"/>
      <c r="V20" s="143"/>
      <c r="W20" s="143"/>
      <c r="X20" s="143"/>
      <c r="Y20" s="143"/>
      <c r="Z20" s="143"/>
      <c r="AA20" s="143"/>
      <c r="AB20" s="143"/>
      <c r="AC20" s="143"/>
      <c r="AD20" s="143"/>
      <c r="AE20" s="143"/>
      <c r="AF20" s="143"/>
      <c r="AG20" s="143"/>
      <c r="AH20" s="111">
        <f t="shared" si="0"/>
        <v>0</v>
      </c>
      <c r="AI20" s="161" t="str">
        <f>IF(COUNTBLANK(D20:AG20)=30,"",IF(('Basis of calculations'!I87/AH20&gt;=0.25),3,IF(OR(('Basis of calculations'!I87/AH20&gt;=0.1),(('Basis of calculations'!I87+'Basis of calculations'!H87)/AH20&gt;=0.4)),2,IF(OR(('Basis of calculations'!I87&gt;0),('Basis of calculations'!I87+'Basis of calculations'!H87)/AH20&gt;0,(('Basis of calculations'!F87/AH20&lt;0.6))),1,0))))</f>
        <v/>
      </c>
      <c r="AJ20" s="96"/>
    </row>
    <row r="21" spans="2:36" x14ac:dyDescent="0.2">
      <c r="B21" s="94"/>
      <c r="C21" s="118" t="s">
        <v>29</v>
      </c>
      <c r="D21" s="143"/>
      <c r="E21" s="143"/>
      <c r="F21" s="143"/>
      <c r="G21" s="143"/>
      <c r="H21" s="143"/>
      <c r="I21" s="143"/>
      <c r="J21" s="143"/>
      <c r="K21" s="143"/>
      <c r="L21" s="143"/>
      <c r="M21" s="143"/>
      <c r="N21" s="143"/>
      <c r="O21" s="143"/>
      <c r="P21" s="143"/>
      <c r="Q21" s="143"/>
      <c r="R21" s="143"/>
      <c r="S21" s="143"/>
      <c r="T21" s="143"/>
      <c r="U21" s="143"/>
      <c r="V21" s="143"/>
      <c r="W21" s="143"/>
      <c r="X21" s="143"/>
      <c r="Y21" s="143"/>
      <c r="Z21" s="143"/>
      <c r="AA21" s="143"/>
      <c r="AB21" s="143"/>
      <c r="AC21" s="143"/>
      <c r="AD21" s="143"/>
      <c r="AE21" s="143"/>
      <c r="AF21" s="143"/>
      <c r="AG21" s="143"/>
      <c r="AH21" s="106">
        <f t="shared" si="0"/>
        <v>0</v>
      </c>
      <c r="AI21" s="161" t="str">
        <f>IF(COUNTBLANK(D21:AG21)=30,"",IF(('Basis of calculations'!M107/AH21&gt;=0.25),3,IF(OR(('Basis of calculations'!M107/AH21&gt;=0.1),(('Basis of calculations'!M107+'Basis of calculations'!L107)/AH21&gt;=0.4)),2,IF(OR(('Basis of calculations'!M107&gt;0),('Basis of calculations'!M107+'Basis of calculations'!L107)/AH21&gt;0,(('Basis of calculations'!J107/AH21&lt;0.6))),1,0))))</f>
        <v/>
      </c>
      <c r="AJ21" s="96"/>
    </row>
    <row r="22" spans="2:36" x14ac:dyDescent="0.2">
      <c r="B22" s="94"/>
      <c r="C22" s="118" t="s">
        <v>30</v>
      </c>
      <c r="D22" s="143"/>
      <c r="E22" s="143"/>
      <c r="F22" s="143"/>
      <c r="G22" s="143"/>
      <c r="H22" s="143"/>
      <c r="I22" s="143"/>
      <c r="J22" s="143"/>
      <c r="K22" s="143"/>
      <c r="L22" s="143"/>
      <c r="M22" s="143"/>
      <c r="N22" s="143"/>
      <c r="O22" s="143"/>
      <c r="P22" s="143"/>
      <c r="Q22" s="143"/>
      <c r="R22" s="143"/>
      <c r="S22" s="143"/>
      <c r="T22" s="143"/>
      <c r="U22" s="143"/>
      <c r="V22" s="143"/>
      <c r="W22" s="143"/>
      <c r="X22" s="143"/>
      <c r="Y22" s="143"/>
      <c r="Z22" s="143"/>
      <c r="AA22" s="143"/>
      <c r="AB22" s="143"/>
      <c r="AC22" s="143"/>
      <c r="AD22" s="143"/>
      <c r="AE22" s="143"/>
      <c r="AF22" s="143"/>
      <c r="AG22" s="143"/>
      <c r="AH22" s="106">
        <f t="shared" si="0"/>
        <v>0</v>
      </c>
      <c r="AI22" s="161" t="str">
        <f>IF(COUNTBLANK(D22:AG22)=30,"",IF(('Basis of calculations'!I107/AH22&gt;=0.25),3,IF(OR(('Basis of calculations'!I107/AH22&gt;=0.1),(('Basis of calculations'!I107+'Basis of calculations'!H107)/AH22&gt;=0.4)),2,IF(OR(('Basis of calculations'!I107&gt;0),('Basis of calculations'!I107+'Basis of calculations'!H107)/AH22&gt;0,(('Basis of calculations'!F107/AH22&lt;0.6))),1,0))))</f>
        <v/>
      </c>
      <c r="AJ22" s="96"/>
    </row>
    <row r="23" spans="2:36" x14ac:dyDescent="0.2">
      <c r="B23" s="94"/>
      <c r="C23" s="118" t="s">
        <v>31</v>
      </c>
      <c r="D23" s="143"/>
      <c r="E23" s="143"/>
      <c r="F23" s="143"/>
      <c r="G23" s="143"/>
      <c r="H23" s="143"/>
      <c r="I23" s="143"/>
      <c r="J23" s="143"/>
      <c r="K23" s="143"/>
      <c r="L23" s="143"/>
      <c r="M23" s="143"/>
      <c r="N23" s="143"/>
      <c r="O23" s="143"/>
      <c r="P23" s="143"/>
      <c r="Q23" s="143"/>
      <c r="R23" s="143"/>
      <c r="S23" s="143"/>
      <c r="T23" s="143"/>
      <c r="U23" s="143"/>
      <c r="V23" s="143"/>
      <c r="W23" s="143"/>
      <c r="X23" s="143"/>
      <c r="Y23" s="143"/>
      <c r="Z23" s="143"/>
      <c r="AA23" s="143"/>
      <c r="AB23" s="143"/>
      <c r="AC23" s="143"/>
      <c r="AD23" s="143"/>
      <c r="AE23" s="143"/>
      <c r="AF23" s="143"/>
      <c r="AG23" s="143"/>
      <c r="AH23" s="106">
        <f t="shared" si="0"/>
        <v>0</v>
      </c>
      <c r="AI23" s="161" t="str">
        <f>IF(COUNTBLANK(D23:AG23)=30,"",IF(('Basis of calculations'!M127/AH23&gt;=0.25),3,IF(OR(('Basis of calculations'!M127/AH23&gt;=0.1),(('Basis of calculations'!M127+'Basis of calculations'!L127)/AH23&gt;=0.4)),2,IF(OR(('Basis of calculations'!M127&gt;0),('Basis of calculations'!M127+'Basis of calculations'!L127)/AH23&gt;0,(('Basis of calculations'!J127/AH23&lt;0.6))),1,0))))</f>
        <v/>
      </c>
      <c r="AJ23" s="96"/>
    </row>
    <row r="24" spans="2:36" ht="17" thickBot="1" x14ac:dyDescent="0.25">
      <c r="B24" s="94"/>
      <c r="C24" s="152" t="s">
        <v>32</v>
      </c>
      <c r="D24" s="143"/>
      <c r="E24" s="143"/>
      <c r="F24" s="143"/>
      <c r="G24" s="143"/>
      <c r="H24" s="143"/>
      <c r="I24" s="143"/>
      <c r="J24" s="149"/>
      <c r="K24" s="149"/>
      <c r="L24" s="149"/>
      <c r="M24" s="149"/>
      <c r="N24" s="149"/>
      <c r="O24" s="149"/>
      <c r="P24" s="149"/>
      <c r="Q24" s="149"/>
      <c r="R24" s="149"/>
      <c r="S24" s="149"/>
      <c r="T24" s="149"/>
      <c r="U24" s="149"/>
      <c r="V24" s="149"/>
      <c r="W24" s="149"/>
      <c r="X24" s="149"/>
      <c r="Y24" s="149"/>
      <c r="Z24" s="149"/>
      <c r="AA24" s="149"/>
      <c r="AB24" s="149"/>
      <c r="AC24" s="149"/>
      <c r="AD24" s="149"/>
      <c r="AE24" s="149"/>
      <c r="AF24" s="149"/>
      <c r="AG24" s="149"/>
      <c r="AH24" s="197">
        <f t="shared" si="0"/>
        <v>0</v>
      </c>
      <c r="AI24" s="198" t="str">
        <f>IF(COUNTBLANK(D24:AG24)=30,"",IF(('Basis of calculations'!I127/AH24&gt;=0.25),3,IF(OR(('Basis of calculations'!I127/AH24&gt;=0.1),(('Basis of calculations'!I127+'Basis of calculations'!H127)/AH24&gt;=0.4)),2,IF(OR(('Basis of calculations'!I127&gt;0),('Basis of calculations'!I127+'Basis of calculations'!H127)/AH24&gt;0,(('Basis of calculations'!F127/AH24&lt;0.6))),1,0))))</f>
        <v/>
      </c>
      <c r="AJ24" s="96"/>
    </row>
    <row r="25" spans="2:36" x14ac:dyDescent="0.2">
      <c r="B25" s="94"/>
      <c r="C25" s="199" t="s">
        <v>6</v>
      </c>
      <c r="D25" s="203" t="str">
        <f>+IF(COUNTBLANK(D18:D24)&gt;4,"",((IF(COUNTBLANK(D15)=0,D15^2,0)+(D16)^2+0.5*(D17)^2+D18^2+D19^2+2*D20^2+D21^2+D22^2+D23^2+D24^2)/(9*(10-COUNTBLANK(D15:D16)-COUNTBLANK(D18:D24)-COUNTBLANK(D20)+0.5*(1-COUNTBLANK(D17))))*100))</f>
        <v/>
      </c>
      <c r="E25" s="200" t="str">
        <f>+IF(COUNTBLANK(E18:E24)&gt;4,"",((IF(COUNTBLANK(E15)=0,E15^2,0)+(E16)^2+0.5*(E17)^2+E18^2+E19^2+2*E20^2+E21^2+E22^2+E23^2+E24^2)/(9*(10-COUNTBLANK(E15:E16)-COUNTBLANK(E18:E24)-COUNTBLANK(E20)+0.5*(1-COUNTBLANK(E17))))*100))</f>
        <v/>
      </c>
      <c r="F25" s="200" t="str">
        <f>+IF(COUNTBLANK(F18:F24)&gt;4,"",((IF(COUNTBLANK(F15)=0,F15^2,0)+(F16)^2+0.5*(F17)^2+F18^2+F19^2+2*F20^2+F21^2+F22^2+F23^2+F24^2)/(9*(10-COUNTBLANK(F15:F16)-COUNTBLANK(F18:F24)-COUNTBLANK(F20)+0.5*(1-COUNTBLANK(F17))))*100))</f>
        <v/>
      </c>
      <c r="G25" s="200" t="str">
        <f>+IF(COUNTBLANK(G18:G24)&gt;4,"",((IF(COUNTBLANK(G15)=0,G15^2,0)+(G16)^2+0.5*(G17)^2+G18^2+G19^2+2*G20^2+G21^2+G22^2+G23^2+G24^2)/(9*(10-COUNTBLANK(G15:G16)-COUNTBLANK(G18:G24)-COUNTBLANK(G20)+0.5*(1-COUNTBLANK(G17))))*100))</f>
        <v/>
      </c>
      <c r="H25" s="200" t="str">
        <f>+IF(COUNTBLANK(H18:H24)&gt;4,"",((IF(COUNTBLANK(H15)=0,H15^2,0)+(H16)^2+0.5*(H17)^2+H18^2+H19^2+2*H20^2+H21^2+H22^2+H23^2+H24^2)/(9*(10-COUNTBLANK(H15:H16)-COUNTBLANK(H18:H24)-COUNTBLANK(H20)+0.5*(1-COUNTBLANK(H17))))*100))</f>
        <v/>
      </c>
      <c r="I25" s="200" t="str">
        <f t="shared" ref="I25:AH25" si="1">+IF(COUNTBLANK(I18:I24)&gt;4,"",((IF(COUNTBLANK(I15)=0,I15^2,0)+(I16)^2+0.5*(I17)^2+I18^2+I19^2+2*I20^2+I21^2+I22^2+I23^2+I24^2)/(9*(10-COUNTBLANK(I15:I16)-COUNTBLANK(I18:I24)-COUNTBLANK(I20)+0.5*(1-COUNTBLANK(I17))))*100))</f>
        <v/>
      </c>
      <c r="J25" s="200" t="str">
        <f t="shared" si="1"/>
        <v/>
      </c>
      <c r="K25" s="200" t="str">
        <f t="shared" si="1"/>
        <v/>
      </c>
      <c r="L25" s="200" t="str">
        <f t="shared" si="1"/>
        <v/>
      </c>
      <c r="M25" s="200" t="str">
        <f t="shared" si="1"/>
        <v/>
      </c>
      <c r="N25" s="200" t="str">
        <f t="shared" si="1"/>
        <v/>
      </c>
      <c r="O25" s="200" t="str">
        <f t="shared" si="1"/>
        <v/>
      </c>
      <c r="P25" s="200" t="str">
        <f t="shared" si="1"/>
        <v/>
      </c>
      <c r="Q25" s="200" t="str">
        <f t="shared" si="1"/>
        <v/>
      </c>
      <c r="R25" s="200" t="str">
        <f t="shared" si="1"/>
        <v/>
      </c>
      <c r="S25" s="200" t="str">
        <f t="shared" si="1"/>
        <v/>
      </c>
      <c r="T25" s="200" t="str">
        <f t="shared" si="1"/>
        <v/>
      </c>
      <c r="U25" s="200" t="str">
        <f t="shared" si="1"/>
        <v/>
      </c>
      <c r="V25" s="200" t="str">
        <f t="shared" si="1"/>
        <v/>
      </c>
      <c r="W25" s="200" t="str">
        <f t="shared" si="1"/>
        <v/>
      </c>
      <c r="X25" s="200" t="str">
        <f t="shared" si="1"/>
        <v/>
      </c>
      <c r="Y25" s="200" t="str">
        <f t="shared" si="1"/>
        <v/>
      </c>
      <c r="Z25" s="200" t="str">
        <f t="shared" si="1"/>
        <v/>
      </c>
      <c r="AA25" s="200" t="str">
        <f t="shared" si="1"/>
        <v/>
      </c>
      <c r="AB25" s="200" t="str">
        <f t="shared" si="1"/>
        <v/>
      </c>
      <c r="AC25" s="200" t="str">
        <f t="shared" si="1"/>
        <v/>
      </c>
      <c r="AD25" s="200" t="str">
        <f t="shared" si="1"/>
        <v/>
      </c>
      <c r="AE25" s="200" t="str">
        <f t="shared" si="1"/>
        <v/>
      </c>
      <c r="AF25" s="200" t="str">
        <f t="shared" si="1"/>
        <v/>
      </c>
      <c r="AG25" s="200" t="str">
        <f t="shared" si="1"/>
        <v/>
      </c>
      <c r="AH25" s="201">
        <f t="shared" si="1"/>
        <v>0</v>
      </c>
      <c r="AI25" s="229"/>
      <c r="AJ25" s="96"/>
    </row>
    <row r="26" spans="2:36" ht="17" thickBot="1" x14ac:dyDescent="0.25">
      <c r="B26" s="94"/>
      <c r="C26" s="116" t="s">
        <v>140</v>
      </c>
      <c r="D26" s="204" t="str">
        <f>+IF(D25="","",IF(D25&gt;=30,3,IF(D25&gt;=10,2,IF(MAX(D16:D24)=3,2,IF(D25&lt;&gt;0,1,0)))))</f>
        <v/>
      </c>
      <c r="E26" s="159" t="str">
        <f t="shared" ref="E26" si="2">+IF(E25="","",IF(E25&gt;=30,3,IF(E25&gt;=10,2,IF(MAX(E16:E24)=3,2,IF(E25&lt;&gt;0,1,0)))))</f>
        <v/>
      </c>
      <c r="F26" s="159" t="str">
        <f>+IF(F25="","",IF(F25&gt;=30,3,IF(F25&gt;=10,2,IF(MAX(F16:F24)=3,2,IF(F25&lt;&gt;0,1,0)))))</f>
        <v/>
      </c>
      <c r="G26" s="159" t="str">
        <f>+IF(G25="","",IF(G25&gt;=30,3,IF(G25&gt;=10,2,IF(MAX(G16:G24)=3,2,IF(G25&lt;&gt;0,1,0)))))</f>
        <v/>
      </c>
      <c r="H26" s="159" t="str">
        <f t="shared" ref="H26:AH26" si="3">+IF(H25="","",IF(H25&gt;=30,3,IF(H25&gt;=10,2,IF(MAX(H16:H24)=3,2,IF(H25&lt;&gt;0,1,0)))))</f>
        <v/>
      </c>
      <c r="I26" s="159" t="str">
        <f t="shared" si="3"/>
        <v/>
      </c>
      <c r="J26" s="159" t="str">
        <f t="shared" si="3"/>
        <v/>
      </c>
      <c r="K26" s="159" t="str">
        <f t="shared" si="3"/>
        <v/>
      </c>
      <c r="L26" s="159" t="str">
        <f t="shared" si="3"/>
        <v/>
      </c>
      <c r="M26" s="159" t="str">
        <f t="shared" si="3"/>
        <v/>
      </c>
      <c r="N26" s="159" t="str">
        <f t="shared" si="3"/>
        <v/>
      </c>
      <c r="O26" s="159" t="str">
        <f t="shared" si="3"/>
        <v/>
      </c>
      <c r="P26" s="159" t="str">
        <f t="shared" si="3"/>
        <v/>
      </c>
      <c r="Q26" s="159" t="str">
        <f t="shared" si="3"/>
        <v/>
      </c>
      <c r="R26" s="159" t="str">
        <f t="shared" si="3"/>
        <v/>
      </c>
      <c r="S26" s="159" t="str">
        <f t="shared" si="3"/>
        <v/>
      </c>
      <c r="T26" s="159" t="str">
        <f t="shared" si="3"/>
        <v/>
      </c>
      <c r="U26" s="159" t="str">
        <f t="shared" si="3"/>
        <v/>
      </c>
      <c r="V26" s="159" t="str">
        <f t="shared" si="3"/>
        <v/>
      </c>
      <c r="W26" s="159" t="str">
        <f t="shared" si="3"/>
        <v/>
      </c>
      <c r="X26" s="159" t="str">
        <f t="shared" si="3"/>
        <v/>
      </c>
      <c r="Y26" s="159" t="str">
        <f t="shared" si="3"/>
        <v/>
      </c>
      <c r="Z26" s="159" t="str">
        <f t="shared" si="3"/>
        <v/>
      </c>
      <c r="AA26" s="159" t="str">
        <f t="shared" si="3"/>
        <v/>
      </c>
      <c r="AB26" s="159" t="str">
        <f t="shared" si="3"/>
        <v/>
      </c>
      <c r="AC26" s="159" t="str">
        <f t="shared" si="3"/>
        <v/>
      </c>
      <c r="AD26" s="159" t="str">
        <f t="shared" si="3"/>
        <v/>
      </c>
      <c r="AE26" s="159" t="str">
        <f t="shared" si="3"/>
        <v/>
      </c>
      <c r="AF26" s="159" t="str">
        <f t="shared" si="3"/>
        <v/>
      </c>
      <c r="AG26" s="159" t="str">
        <f>+IF(AG25="","",IF(AG25&gt;=30,3,IF(AG25&gt;=10,2,IF(MAX(AG16:AG24)=3,2,IF(AG25&lt;&gt;0,1,0)))))</f>
        <v/>
      </c>
      <c r="AH26" s="160">
        <f t="shared" si="3"/>
        <v>0</v>
      </c>
      <c r="AI26" s="230"/>
      <c r="AJ26" s="96"/>
    </row>
    <row r="27" spans="2:36" ht="17" thickBot="1" x14ac:dyDescent="0.25">
      <c r="B27" s="94"/>
      <c r="C27" s="117"/>
      <c r="D27" s="140"/>
      <c r="E27" s="140"/>
      <c r="F27" s="140"/>
      <c r="G27" s="140"/>
      <c r="H27" s="140"/>
      <c r="I27" s="140"/>
      <c r="J27" s="140"/>
      <c r="K27" s="140"/>
      <c r="L27" s="140"/>
      <c r="M27" s="140"/>
      <c r="N27" s="140"/>
      <c r="O27" s="140"/>
      <c r="P27" s="140"/>
      <c r="Q27" s="140"/>
      <c r="R27" s="140"/>
      <c r="S27" s="140"/>
      <c r="T27" s="140"/>
      <c r="U27" s="140"/>
      <c r="V27" s="140"/>
      <c r="W27" s="140"/>
      <c r="X27" s="140"/>
      <c r="Y27" s="140"/>
      <c r="Z27" s="140"/>
      <c r="AA27" s="140"/>
      <c r="AB27" s="140"/>
      <c r="AC27" s="140"/>
      <c r="AD27" s="140"/>
      <c r="AE27" s="140"/>
      <c r="AF27" s="140"/>
      <c r="AG27" s="140"/>
      <c r="AH27" s="140"/>
      <c r="AI27" s="140"/>
      <c r="AJ27" s="96"/>
    </row>
    <row r="28" spans="2:36" ht="17" thickBot="1" x14ac:dyDescent="0.25">
      <c r="B28" s="94"/>
      <c r="C28" s="386"/>
      <c r="D28" s="388" t="s">
        <v>53</v>
      </c>
      <c r="E28" s="389"/>
      <c r="F28" s="389"/>
      <c r="G28" s="389"/>
      <c r="H28" s="389"/>
      <c r="I28" s="389"/>
      <c r="J28" s="389"/>
      <c r="K28" s="389"/>
      <c r="L28" s="389"/>
      <c r="M28" s="389"/>
      <c r="N28" s="389"/>
      <c r="O28" s="389"/>
      <c r="P28" s="389"/>
      <c r="Q28" s="389"/>
      <c r="R28" s="389"/>
      <c r="S28" s="389"/>
      <c r="T28" s="389"/>
      <c r="U28" s="389"/>
      <c r="V28" s="389"/>
      <c r="W28" s="389"/>
      <c r="X28" s="389"/>
      <c r="Y28" s="389"/>
      <c r="Z28" s="389"/>
      <c r="AA28" s="389"/>
      <c r="AB28" s="389"/>
      <c r="AC28" s="389"/>
      <c r="AD28" s="389"/>
      <c r="AE28" s="389"/>
      <c r="AF28" s="389"/>
      <c r="AG28" s="389"/>
      <c r="AH28" s="389"/>
      <c r="AI28" s="390"/>
      <c r="AJ28" s="96"/>
    </row>
    <row r="29" spans="2:36" ht="19" x14ac:dyDescent="0.2">
      <c r="B29" s="94"/>
      <c r="C29" s="387"/>
      <c r="D29" s="175">
        <v>1</v>
      </c>
      <c r="E29" s="169">
        <v>2</v>
      </c>
      <c r="F29" s="169">
        <v>3</v>
      </c>
      <c r="G29" s="169">
        <v>4</v>
      </c>
      <c r="H29" s="169">
        <v>5</v>
      </c>
      <c r="I29" s="169">
        <v>6</v>
      </c>
      <c r="J29" s="169">
        <v>7</v>
      </c>
      <c r="K29" s="169">
        <v>8</v>
      </c>
      <c r="L29" s="169">
        <v>9</v>
      </c>
      <c r="M29" s="169">
        <v>10</v>
      </c>
      <c r="N29" s="169">
        <v>11</v>
      </c>
      <c r="O29" s="169">
        <v>12</v>
      </c>
      <c r="P29" s="169">
        <v>13</v>
      </c>
      <c r="Q29" s="169">
        <v>14</v>
      </c>
      <c r="R29" s="169">
        <v>15</v>
      </c>
      <c r="S29" s="169">
        <v>16</v>
      </c>
      <c r="T29" s="169">
        <v>17</v>
      </c>
      <c r="U29" s="169">
        <v>18</v>
      </c>
      <c r="V29" s="169">
        <v>19</v>
      </c>
      <c r="W29" s="169">
        <v>20</v>
      </c>
      <c r="X29" s="169">
        <v>21</v>
      </c>
      <c r="Y29" s="169">
        <v>22</v>
      </c>
      <c r="Z29" s="169">
        <v>23</v>
      </c>
      <c r="AA29" s="169">
        <v>24</v>
      </c>
      <c r="AB29" s="169">
        <v>25</v>
      </c>
      <c r="AC29" s="169">
        <v>26</v>
      </c>
      <c r="AD29" s="169">
        <v>27</v>
      </c>
      <c r="AE29" s="169">
        <v>28</v>
      </c>
      <c r="AF29" s="169">
        <v>29</v>
      </c>
      <c r="AG29" s="169">
        <v>30</v>
      </c>
      <c r="AH29" s="119"/>
      <c r="AI29" s="128" t="s">
        <v>61</v>
      </c>
      <c r="AJ29" s="96"/>
    </row>
    <row r="30" spans="2:36" ht="19" x14ac:dyDescent="0.2">
      <c r="B30" s="94"/>
      <c r="C30" s="148" t="s">
        <v>33</v>
      </c>
      <c r="D30" s="143"/>
      <c r="E30" s="107"/>
      <c r="F30" s="107"/>
      <c r="G30" s="107"/>
      <c r="H30" s="107"/>
      <c r="I30" s="107"/>
      <c r="J30" s="107"/>
      <c r="K30" s="108"/>
      <c r="L30" s="108"/>
      <c r="M30" s="108"/>
      <c r="N30" s="107"/>
      <c r="O30" s="107"/>
      <c r="P30" s="107"/>
      <c r="Q30" s="107"/>
      <c r="R30" s="107"/>
      <c r="S30" s="107"/>
      <c r="T30" s="107"/>
      <c r="U30" s="107"/>
      <c r="V30" s="107"/>
      <c r="W30" s="107"/>
      <c r="X30" s="107"/>
      <c r="Y30" s="107"/>
      <c r="Z30" s="108"/>
      <c r="AA30" s="108"/>
      <c r="AB30" s="108"/>
      <c r="AC30" s="107"/>
      <c r="AD30" s="107"/>
      <c r="AE30" s="107"/>
      <c r="AF30" s="107"/>
      <c r="AG30" s="107"/>
      <c r="AH30" s="119"/>
      <c r="AI30" s="231"/>
      <c r="AJ30" s="96"/>
    </row>
    <row r="31" spans="2:36" ht="19" x14ac:dyDescent="0.2">
      <c r="B31" s="94"/>
      <c r="C31" s="118" t="s">
        <v>3</v>
      </c>
      <c r="D31" s="151"/>
      <c r="E31" s="108"/>
      <c r="F31" s="108"/>
      <c r="G31" s="108"/>
      <c r="H31" s="108"/>
      <c r="I31" s="108"/>
      <c r="J31" s="108"/>
      <c r="K31" s="108"/>
      <c r="L31" s="108"/>
      <c r="M31" s="108"/>
      <c r="N31" s="108"/>
      <c r="O31" s="108"/>
      <c r="P31" s="108"/>
      <c r="Q31" s="108"/>
      <c r="R31" s="108"/>
      <c r="S31" s="108"/>
      <c r="T31" s="108"/>
      <c r="U31" s="108"/>
      <c r="V31" s="108"/>
      <c r="W31" s="108"/>
      <c r="X31" s="108"/>
      <c r="Y31" s="108"/>
      <c r="Z31" s="108"/>
      <c r="AA31" s="108"/>
      <c r="AB31" s="108"/>
      <c r="AC31" s="108"/>
      <c r="AD31" s="108"/>
      <c r="AE31" s="108"/>
      <c r="AF31" s="108"/>
      <c r="AG31" s="108"/>
      <c r="AH31" s="119"/>
      <c r="AI31" s="171" t="str">
        <f>IF(COUNTBLANK(D31:AG31)=30,"",AVERAGE(D31:AG31))</f>
        <v/>
      </c>
      <c r="AJ31" s="96"/>
    </row>
    <row r="32" spans="2:36" ht="19" x14ac:dyDescent="0.2">
      <c r="B32" s="94"/>
      <c r="C32" s="148" t="s">
        <v>34</v>
      </c>
      <c r="D32" s="143"/>
      <c r="E32" s="107"/>
      <c r="F32" s="107"/>
      <c r="G32" s="107"/>
      <c r="H32" s="107"/>
      <c r="I32" s="107"/>
      <c r="J32" s="107"/>
      <c r="K32" s="108"/>
      <c r="L32" s="108"/>
      <c r="M32" s="108"/>
      <c r="N32" s="107"/>
      <c r="O32" s="107"/>
      <c r="P32" s="107"/>
      <c r="Q32" s="107"/>
      <c r="R32" s="107"/>
      <c r="S32" s="107"/>
      <c r="T32" s="107"/>
      <c r="U32" s="107"/>
      <c r="V32" s="107"/>
      <c r="W32" s="107"/>
      <c r="X32" s="107"/>
      <c r="Y32" s="107"/>
      <c r="Z32" s="108"/>
      <c r="AA32" s="108"/>
      <c r="AB32" s="108"/>
      <c r="AC32" s="107"/>
      <c r="AD32" s="107"/>
      <c r="AE32" s="107"/>
      <c r="AF32" s="107"/>
      <c r="AG32" s="107"/>
      <c r="AH32" s="119"/>
      <c r="AI32" s="171" t="str">
        <f t="shared" ref="AI32:AI39" si="4">IF(COUNTBLANK(D32:AG32)=30,"",AVERAGE(D32:AG32))</f>
        <v/>
      </c>
      <c r="AJ32" s="96"/>
    </row>
    <row r="33" spans="2:36" ht="19" x14ac:dyDescent="0.2">
      <c r="B33" s="94"/>
      <c r="C33" s="118" t="s">
        <v>35</v>
      </c>
      <c r="D33" s="143"/>
      <c r="E33" s="107"/>
      <c r="F33" s="107"/>
      <c r="G33" s="107"/>
      <c r="H33" s="107"/>
      <c r="I33" s="107"/>
      <c r="J33" s="107"/>
      <c r="K33" s="108"/>
      <c r="L33" s="108"/>
      <c r="M33" s="108"/>
      <c r="N33" s="107"/>
      <c r="O33" s="108"/>
      <c r="P33" s="107"/>
      <c r="Q33" s="107"/>
      <c r="R33" s="107"/>
      <c r="S33" s="107"/>
      <c r="T33" s="107"/>
      <c r="U33" s="107"/>
      <c r="V33" s="107"/>
      <c r="W33" s="107"/>
      <c r="X33" s="107"/>
      <c r="Y33" s="107"/>
      <c r="Z33" s="108"/>
      <c r="AA33" s="108"/>
      <c r="AB33" s="108"/>
      <c r="AC33" s="107"/>
      <c r="AD33" s="108"/>
      <c r="AE33" s="107"/>
      <c r="AF33" s="107"/>
      <c r="AG33" s="107"/>
      <c r="AH33" s="119"/>
      <c r="AI33" s="171" t="str">
        <f t="shared" si="4"/>
        <v/>
      </c>
      <c r="AJ33" s="96"/>
    </row>
    <row r="34" spans="2:36" ht="19" x14ac:dyDescent="0.2">
      <c r="B34" s="94"/>
      <c r="C34" s="118" t="s">
        <v>36</v>
      </c>
      <c r="D34" s="143"/>
      <c r="E34" s="107"/>
      <c r="F34" s="107"/>
      <c r="G34" s="107"/>
      <c r="H34" s="107"/>
      <c r="I34" s="107"/>
      <c r="J34" s="107"/>
      <c r="K34" s="108"/>
      <c r="L34" s="108"/>
      <c r="M34" s="108"/>
      <c r="N34" s="107"/>
      <c r="O34" s="108"/>
      <c r="P34" s="107"/>
      <c r="Q34" s="107"/>
      <c r="R34" s="107"/>
      <c r="S34" s="107"/>
      <c r="T34" s="107"/>
      <c r="U34" s="107"/>
      <c r="V34" s="107"/>
      <c r="W34" s="107"/>
      <c r="X34" s="107"/>
      <c r="Y34" s="107"/>
      <c r="Z34" s="108"/>
      <c r="AA34" s="108"/>
      <c r="AB34" s="108"/>
      <c r="AC34" s="107"/>
      <c r="AD34" s="108"/>
      <c r="AE34" s="107"/>
      <c r="AF34" s="107"/>
      <c r="AG34" s="107"/>
      <c r="AH34" s="119"/>
      <c r="AI34" s="171" t="str">
        <f t="shared" si="4"/>
        <v/>
      </c>
      <c r="AJ34" s="96"/>
    </row>
    <row r="35" spans="2:36" ht="19" x14ac:dyDescent="0.2">
      <c r="B35" s="94"/>
      <c r="C35" s="147" t="s">
        <v>37</v>
      </c>
      <c r="D35" s="143"/>
      <c r="E35" s="107"/>
      <c r="F35" s="107"/>
      <c r="G35" s="107"/>
      <c r="H35" s="107"/>
      <c r="I35" s="107"/>
      <c r="J35" s="107"/>
      <c r="K35" s="108"/>
      <c r="L35" s="108"/>
      <c r="M35" s="108"/>
      <c r="N35" s="107"/>
      <c r="O35" s="108"/>
      <c r="P35" s="107"/>
      <c r="Q35" s="107"/>
      <c r="R35" s="107"/>
      <c r="S35" s="107"/>
      <c r="T35" s="107"/>
      <c r="U35" s="107"/>
      <c r="V35" s="107"/>
      <c r="W35" s="107"/>
      <c r="X35" s="107"/>
      <c r="Y35" s="107"/>
      <c r="Z35" s="108"/>
      <c r="AA35" s="108"/>
      <c r="AB35" s="108"/>
      <c r="AC35" s="107"/>
      <c r="AD35" s="108"/>
      <c r="AE35" s="107"/>
      <c r="AF35" s="107"/>
      <c r="AG35" s="107"/>
      <c r="AH35" s="119"/>
      <c r="AI35" s="171" t="str">
        <f t="shared" si="4"/>
        <v/>
      </c>
      <c r="AJ35" s="96"/>
    </row>
    <row r="36" spans="2:36" ht="19" x14ac:dyDescent="0.2">
      <c r="B36" s="94"/>
      <c r="C36" s="118" t="s">
        <v>38</v>
      </c>
      <c r="D36" s="143"/>
      <c r="E36" s="107"/>
      <c r="F36" s="107"/>
      <c r="G36" s="107"/>
      <c r="H36" s="107"/>
      <c r="I36" s="107"/>
      <c r="J36" s="107"/>
      <c r="K36" s="108"/>
      <c r="L36" s="108"/>
      <c r="M36" s="108"/>
      <c r="N36" s="107"/>
      <c r="O36" s="108"/>
      <c r="P36" s="107"/>
      <c r="Q36" s="107"/>
      <c r="R36" s="107"/>
      <c r="S36" s="107"/>
      <c r="T36" s="107"/>
      <c r="U36" s="107"/>
      <c r="V36" s="107"/>
      <c r="W36" s="107"/>
      <c r="X36" s="107"/>
      <c r="Y36" s="107"/>
      <c r="Z36" s="108"/>
      <c r="AA36" s="108"/>
      <c r="AB36" s="108"/>
      <c r="AC36" s="107"/>
      <c r="AD36" s="108"/>
      <c r="AE36" s="107"/>
      <c r="AF36" s="107"/>
      <c r="AG36" s="107"/>
      <c r="AH36" s="119"/>
      <c r="AI36" s="171" t="str">
        <f t="shared" si="4"/>
        <v/>
      </c>
      <c r="AJ36" s="96"/>
    </row>
    <row r="37" spans="2:36" ht="19" x14ac:dyDescent="0.2">
      <c r="B37" s="94"/>
      <c r="C37" s="148" t="s">
        <v>141</v>
      </c>
      <c r="D37" s="143"/>
      <c r="E37" s="107"/>
      <c r="F37" s="107"/>
      <c r="G37" s="107"/>
      <c r="H37" s="107"/>
      <c r="I37" s="107"/>
      <c r="J37" s="107"/>
      <c r="K37" s="108"/>
      <c r="L37" s="108"/>
      <c r="M37" s="108"/>
      <c r="N37" s="107"/>
      <c r="O37" s="108"/>
      <c r="P37" s="107"/>
      <c r="Q37" s="107"/>
      <c r="R37" s="107"/>
      <c r="S37" s="107"/>
      <c r="T37" s="107"/>
      <c r="U37" s="107"/>
      <c r="V37" s="107"/>
      <c r="W37" s="107"/>
      <c r="X37" s="107"/>
      <c r="Y37" s="107"/>
      <c r="Z37" s="108"/>
      <c r="AA37" s="108"/>
      <c r="AB37" s="108"/>
      <c r="AC37" s="107"/>
      <c r="AD37" s="108"/>
      <c r="AE37" s="107"/>
      <c r="AF37" s="107"/>
      <c r="AG37" s="107"/>
      <c r="AH37" s="119"/>
      <c r="AI37" s="171" t="str">
        <f t="shared" si="4"/>
        <v/>
      </c>
      <c r="AJ37" s="96"/>
    </row>
    <row r="38" spans="2:36" ht="19" x14ac:dyDescent="0.2">
      <c r="B38" s="94"/>
      <c r="C38" s="118" t="s">
        <v>39</v>
      </c>
      <c r="D38" s="143"/>
      <c r="E38" s="107"/>
      <c r="F38" s="107"/>
      <c r="G38" s="107"/>
      <c r="H38" s="107"/>
      <c r="I38" s="107"/>
      <c r="J38" s="107"/>
      <c r="K38" s="108"/>
      <c r="L38" s="108"/>
      <c r="M38" s="108"/>
      <c r="N38" s="107"/>
      <c r="O38" s="108"/>
      <c r="P38" s="107"/>
      <c r="Q38" s="107"/>
      <c r="R38" s="107"/>
      <c r="S38" s="107"/>
      <c r="T38" s="107"/>
      <c r="U38" s="107"/>
      <c r="V38" s="107"/>
      <c r="W38" s="107"/>
      <c r="X38" s="107"/>
      <c r="Y38" s="107"/>
      <c r="Z38" s="108"/>
      <c r="AA38" s="108"/>
      <c r="AB38" s="108"/>
      <c r="AC38" s="107"/>
      <c r="AD38" s="108"/>
      <c r="AE38" s="107"/>
      <c r="AF38" s="107"/>
      <c r="AG38" s="107"/>
      <c r="AH38" s="119"/>
      <c r="AI38" s="171" t="str">
        <f t="shared" si="4"/>
        <v/>
      </c>
      <c r="AJ38" s="96"/>
    </row>
    <row r="39" spans="2:36" ht="19" x14ac:dyDescent="0.2">
      <c r="B39" s="94"/>
      <c r="C39" s="118" t="s">
        <v>40</v>
      </c>
      <c r="D39" s="143"/>
      <c r="E39" s="107"/>
      <c r="F39" s="107"/>
      <c r="G39" s="107"/>
      <c r="H39" s="107"/>
      <c r="I39" s="107"/>
      <c r="J39" s="107"/>
      <c r="K39" s="108"/>
      <c r="L39" s="108"/>
      <c r="M39" s="108"/>
      <c r="N39" s="107"/>
      <c r="O39" s="108"/>
      <c r="P39" s="107"/>
      <c r="Q39" s="107"/>
      <c r="R39" s="107"/>
      <c r="S39" s="107"/>
      <c r="T39" s="107"/>
      <c r="U39" s="107"/>
      <c r="V39" s="107"/>
      <c r="W39" s="107"/>
      <c r="X39" s="107"/>
      <c r="Y39" s="107"/>
      <c r="Z39" s="108"/>
      <c r="AA39" s="108"/>
      <c r="AB39" s="108"/>
      <c r="AC39" s="107"/>
      <c r="AD39" s="108"/>
      <c r="AE39" s="107"/>
      <c r="AF39" s="107"/>
      <c r="AG39" s="107"/>
      <c r="AH39" s="119"/>
      <c r="AI39" s="171" t="str">
        <f t="shared" si="4"/>
        <v/>
      </c>
      <c r="AJ39" s="96"/>
    </row>
    <row r="40" spans="2:36" ht="20" thickBot="1" x14ac:dyDescent="0.25">
      <c r="B40" s="94"/>
      <c r="C40" s="114" t="s">
        <v>142</v>
      </c>
      <c r="D40" s="144"/>
      <c r="E40" s="109"/>
      <c r="F40" s="109"/>
      <c r="G40" s="109"/>
      <c r="H40" s="109"/>
      <c r="I40" s="109"/>
      <c r="J40" s="109"/>
      <c r="K40" s="110"/>
      <c r="L40" s="110"/>
      <c r="M40" s="110"/>
      <c r="N40" s="109"/>
      <c r="O40" s="110"/>
      <c r="P40" s="109"/>
      <c r="Q40" s="109"/>
      <c r="R40" s="109"/>
      <c r="S40" s="109"/>
      <c r="T40" s="109"/>
      <c r="U40" s="109"/>
      <c r="V40" s="109"/>
      <c r="W40" s="109"/>
      <c r="X40" s="109"/>
      <c r="Y40" s="109"/>
      <c r="Z40" s="110"/>
      <c r="AA40" s="110"/>
      <c r="AB40" s="110"/>
      <c r="AC40" s="109"/>
      <c r="AD40" s="110"/>
      <c r="AE40" s="109"/>
      <c r="AF40" s="109"/>
      <c r="AG40" s="109"/>
      <c r="AH40" s="120"/>
      <c r="AI40" s="232"/>
      <c r="AJ40" s="96"/>
    </row>
    <row r="41" spans="2:36" ht="19" x14ac:dyDescent="0.2">
      <c r="B41" s="94"/>
      <c r="C41" s="129" t="s">
        <v>143</v>
      </c>
      <c r="D41" s="150"/>
      <c r="E41" s="113"/>
      <c r="F41" s="113"/>
      <c r="G41" s="113"/>
      <c r="H41" s="113"/>
      <c r="I41" s="113"/>
      <c r="J41" s="113"/>
      <c r="K41" s="113"/>
      <c r="L41" s="113"/>
      <c r="M41" s="113"/>
      <c r="N41" s="113"/>
      <c r="O41" s="113"/>
      <c r="P41" s="113"/>
      <c r="Q41" s="113"/>
      <c r="R41" s="113"/>
      <c r="S41" s="113"/>
      <c r="T41" s="113"/>
      <c r="U41" s="113"/>
      <c r="V41" s="113"/>
      <c r="W41" s="113"/>
      <c r="X41" s="113"/>
      <c r="Y41" s="113"/>
      <c r="Z41" s="113"/>
      <c r="AA41" s="113"/>
      <c r="AB41" s="113"/>
      <c r="AC41" s="113"/>
      <c r="AD41" s="113"/>
      <c r="AE41" s="113"/>
      <c r="AF41" s="113"/>
      <c r="AG41" s="113"/>
      <c r="AH41" s="218"/>
      <c r="AI41" s="219" t="str">
        <f>IF(COUNTBLANK(D41:AG41)=30,"",AVERAGE(D41:AG41))</f>
        <v/>
      </c>
      <c r="AJ41" s="96"/>
    </row>
    <row r="42" spans="2:36" ht="19" x14ac:dyDescent="0.2">
      <c r="B42" s="94"/>
      <c r="C42" s="130" t="s">
        <v>41</v>
      </c>
      <c r="D42" s="151"/>
      <c r="E42" s="108"/>
      <c r="F42" s="108"/>
      <c r="G42" s="108"/>
      <c r="H42" s="108"/>
      <c r="I42" s="108"/>
      <c r="J42" s="108"/>
      <c r="K42" s="108"/>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19"/>
      <c r="AI42" s="171" t="str">
        <f>IF(COUNTBLANK(D42:AG42)=30,"",AVERAGE(D42:AG42))</f>
        <v/>
      </c>
      <c r="AJ42" s="96"/>
    </row>
    <row r="43" spans="2:36" ht="19" x14ac:dyDescent="0.2">
      <c r="B43" s="94"/>
      <c r="C43" s="130" t="s">
        <v>42</v>
      </c>
      <c r="D43" s="151"/>
      <c r="E43" s="108"/>
      <c r="F43" s="108"/>
      <c r="G43" s="108"/>
      <c r="H43" s="108"/>
      <c r="I43" s="108"/>
      <c r="J43" s="108"/>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8"/>
      <c r="AH43" s="119"/>
      <c r="AI43" s="171" t="str">
        <f t="shared" ref="AI43:AI48" si="5">IF(COUNTBLANK(D43:AG43)=30,"",AVERAGE(D43:AG43))</f>
        <v/>
      </c>
      <c r="AJ43" s="96"/>
    </row>
    <row r="44" spans="2:36" ht="19" x14ac:dyDescent="0.2">
      <c r="B44" s="94"/>
      <c r="C44" s="130" t="s">
        <v>43</v>
      </c>
      <c r="D44" s="151"/>
      <c r="E44" s="108"/>
      <c r="F44" s="108"/>
      <c r="G44" s="108"/>
      <c r="H44" s="108"/>
      <c r="I44" s="108"/>
      <c r="J44" s="108"/>
      <c r="K44" s="108"/>
      <c r="L44" s="108"/>
      <c r="M44" s="108"/>
      <c r="N44" s="108"/>
      <c r="O44" s="108"/>
      <c r="P44" s="108"/>
      <c r="Q44" s="108"/>
      <c r="R44" s="108"/>
      <c r="S44" s="108"/>
      <c r="T44" s="108"/>
      <c r="U44" s="108"/>
      <c r="V44" s="108"/>
      <c r="W44" s="108"/>
      <c r="X44" s="108"/>
      <c r="Y44" s="108"/>
      <c r="Z44" s="108"/>
      <c r="AA44" s="108"/>
      <c r="AB44" s="108"/>
      <c r="AC44" s="108"/>
      <c r="AD44" s="108"/>
      <c r="AE44" s="108"/>
      <c r="AF44" s="108"/>
      <c r="AG44" s="108"/>
      <c r="AH44" s="119"/>
      <c r="AI44" s="171" t="str">
        <f t="shared" si="5"/>
        <v/>
      </c>
      <c r="AJ44" s="96"/>
    </row>
    <row r="45" spans="2:36" ht="19" x14ac:dyDescent="0.2">
      <c r="B45" s="94"/>
      <c r="C45" s="130" t="s">
        <v>144</v>
      </c>
      <c r="D45" s="151"/>
      <c r="E45" s="108"/>
      <c r="F45" s="108"/>
      <c r="G45" s="108"/>
      <c r="H45" s="108"/>
      <c r="I45" s="108"/>
      <c r="J45" s="108"/>
      <c r="K45" s="108"/>
      <c r="L45" s="108"/>
      <c r="M45" s="108"/>
      <c r="N45" s="108"/>
      <c r="O45" s="108"/>
      <c r="P45" s="108"/>
      <c r="Q45" s="108"/>
      <c r="R45" s="108"/>
      <c r="S45" s="108"/>
      <c r="T45" s="108"/>
      <c r="U45" s="108"/>
      <c r="V45" s="108"/>
      <c r="W45" s="108"/>
      <c r="X45" s="108"/>
      <c r="Y45" s="108"/>
      <c r="Z45" s="108"/>
      <c r="AA45" s="108"/>
      <c r="AB45" s="108"/>
      <c r="AC45" s="108"/>
      <c r="AD45" s="108"/>
      <c r="AE45" s="108"/>
      <c r="AF45" s="108"/>
      <c r="AG45" s="108"/>
      <c r="AH45" s="119"/>
      <c r="AI45" s="171" t="str">
        <f t="shared" si="5"/>
        <v/>
      </c>
      <c r="AJ45" s="96"/>
    </row>
    <row r="46" spans="2:36" ht="20" thickBot="1" x14ac:dyDescent="0.25">
      <c r="B46" s="94"/>
      <c r="C46" s="131" t="s">
        <v>44</v>
      </c>
      <c r="D46" s="22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110"/>
      <c r="AE46" s="110"/>
      <c r="AF46" s="110"/>
      <c r="AG46" s="110"/>
      <c r="AH46" s="120"/>
      <c r="AI46" s="176" t="str">
        <f>IF(COUNTBLANK(D46:AG46)=30,"",AVERAGE(D46:AG46))</f>
        <v/>
      </c>
      <c r="AJ46" s="96"/>
    </row>
    <row r="47" spans="2:36" ht="19" x14ac:dyDescent="0.2">
      <c r="B47" s="94"/>
      <c r="C47" s="129" t="s">
        <v>45</v>
      </c>
      <c r="D47" s="145"/>
      <c r="E47" s="112"/>
      <c r="F47" s="112"/>
      <c r="G47" s="112"/>
      <c r="H47" s="112"/>
      <c r="I47" s="112"/>
      <c r="J47" s="112"/>
      <c r="K47" s="113"/>
      <c r="L47" s="113"/>
      <c r="M47" s="113"/>
      <c r="N47" s="112"/>
      <c r="O47" s="112"/>
      <c r="P47" s="112"/>
      <c r="Q47" s="112"/>
      <c r="R47" s="112"/>
      <c r="S47" s="112"/>
      <c r="T47" s="112"/>
      <c r="U47" s="112"/>
      <c r="V47" s="112"/>
      <c r="W47" s="112"/>
      <c r="X47" s="112"/>
      <c r="Y47" s="113"/>
      <c r="Z47" s="113"/>
      <c r="AA47" s="113"/>
      <c r="AB47" s="112"/>
      <c r="AC47" s="112"/>
      <c r="AD47" s="112"/>
      <c r="AE47" s="112"/>
      <c r="AF47" s="112"/>
      <c r="AG47" s="112"/>
      <c r="AH47" s="218"/>
      <c r="AI47" s="132" t="str">
        <f t="shared" si="5"/>
        <v/>
      </c>
      <c r="AJ47" s="96"/>
    </row>
    <row r="48" spans="2:36" ht="19" x14ac:dyDescent="0.2">
      <c r="B48" s="94"/>
      <c r="C48" s="130" t="s">
        <v>46</v>
      </c>
      <c r="D48" s="143"/>
      <c r="E48" s="107"/>
      <c r="F48" s="107"/>
      <c r="G48" s="107"/>
      <c r="H48" s="107"/>
      <c r="I48" s="107"/>
      <c r="J48" s="107"/>
      <c r="K48" s="108"/>
      <c r="L48" s="108"/>
      <c r="M48" s="108"/>
      <c r="N48" s="107"/>
      <c r="O48" s="107"/>
      <c r="P48" s="107"/>
      <c r="Q48" s="107"/>
      <c r="R48" s="107"/>
      <c r="S48" s="107"/>
      <c r="T48" s="107"/>
      <c r="U48" s="107"/>
      <c r="V48" s="107"/>
      <c r="W48" s="107"/>
      <c r="X48" s="107"/>
      <c r="Y48" s="108"/>
      <c r="Z48" s="108"/>
      <c r="AA48" s="108"/>
      <c r="AB48" s="107"/>
      <c r="AC48" s="107"/>
      <c r="AD48" s="107"/>
      <c r="AE48" s="107"/>
      <c r="AF48" s="107"/>
      <c r="AG48" s="107"/>
      <c r="AH48" s="119"/>
      <c r="AI48" s="172" t="str">
        <f t="shared" si="5"/>
        <v/>
      </c>
      <c r="AJ48" s="96"/>
    </row>
    <row r="49" spans="2:36" ht="20" thickBot="1" x14ac:dyDescent="0.25">
      <c r="B49" s="94"/>
      <c r="C49" s="131" t="s">
        <v>47</v>
      </c>
      <c r="D49" s="144"/>
      <c r="E49" s="109"/>
      <c r="F49" s="109"/>
      <c r="G49" s="109"/>
      <c r="H49" s="109"/>
      <c r="I49" s="109"/>
      <c r="J49" s="109"/>
      <c r="K49" s="110"/>
      <c r="L49" s="110"/>
      <c r="M49" s="110"/>
      <c r="N49" s="109"/>
      <c r="O49" s="109"/>
      <c r="P49" s="109"/>
      <c r="Q49" s="109"/>
      <c r="R49" s="109"/>
      <c r="S49" s="109"/>
      <c r="T49" s="109"/>
      <c r="U49" s="109"/>
      <c r="V49" s="109"/>
      <c r="W49" s="109"/>
      <c r="X49" s="109"/>
      <c r="Y49" s="110"/>
      <c r="Z49" s="110"/>
      <c r="AA49" s="110"/>
      <c r="AB49" s="109"/>
      <c r="AC49" s="109"/>
      <c r="AD49" s="109"/>
      <c r="AE49" s="109"/>
      <c r="AF49" s="109"/>
      <c r="AG49" s="109"/>
      <c r="AH49" s="120"/>
      <c r="AI49" s="226" t="str">
        <f>IF(COUNTBLANK(D49:AG49)=30,"",AVERAGE(D49:AG49))</f>
        <v/>
      </c>
      <c r="AJ49" s="96"/>
    </row>
    <row r="50" spans="2:36" ht="17" thickBot="1" x14ac:dyDescent="0.25">
      <c r="B50" s="94"/>
      <c r="C50" s="221" t="s">
        <v>145</v>
      </c>
      <c r="D50" s="222" t="str">
        <f>IF(COUNTBLANK(D41:D49)=9,"",IF(SUM(D41:D49)&gt;0,0,IF(COUNTBLANK(D41:D49)&lt;&gt;0,"",1)))</f>
        <v/>
      </c>
      <c r="E50" s="222" t="str">
        <f t="shared" ref="E50:AG50" si="6">IF(COUNTBLANK(E41:E49)=9,"",IF(SUM(E41:E49)&gt;0,0,IF(COUNTBLANK(E41:E49)&lt;&gt;0,"",1)))</f>
        <v/>
      </c>
      <c r="F50" s="222" t="str">
        <f t="shared" si="6"/>
        <v/>
      </c>
      <c r="G50" s="222" t="str">
        <f t="shared" si="6"/>
        <v/>
      </c>
      <c r="H50" s="222" t="str">
        <f t="shared" si="6"/>
        <v/>
      </c>
      <c r="I50" s="222" t="str">
        <f t="shared" si="6"/>
        <v/>
      </c>
      <c r="J50" s="222" t="str">
        <f t="shared" si="6"/>
        <v/>
      </c>
      <c r="K50" s="222" t="str">
        <f t="shared" si="6"/>
        <v/>
      </c>
      <c r="L50" s="222" t="str">
        <f t="shared" si="6"/>
        <v/>
      </c>
      <c r="M50" s="222" t="str">
        <f t="shared" si="6"/>
        <v/>
      </c>
      <c r="N50" s="222" t="str">
        <f t="shared" si="6"/>
        <v/>
      </c>
      <c r="O50" s="222" t="str">
        <f t="shared" si="6"/>
        <v/>
      </c>
      <c r="P50" s="222" t="str">
        <f t="shared" si="6"/>
        <v/>
      </c>
      <c r="Q50" s="222" t="str">
        <f t="shared" si="6"/>
        <v/>
      </c>
      <c r="R50" s="222" t="str">
        <f t="shared" si="6"/>
        <v/>
      </c>
      <c r="S50" s="222" t="str">
        <f t="shared" si="6"/>
        <v/>
      </c>
      <c r="T50" s="222" t="str">
        <f t="shared" si="6"/>
        <v/>
      </c>
      <c r="U50" s="222" t="str">
        <f t="shared" si="6"/>
        <v/>
      </c>
      <c r="V50" s="222" t="str">
        <f t="shared" si="6"/>
        <v/>
      </c>
      <c r="W50" s="222" t="str">
        <f t="shared" si="6"/>
        <v/>
      </c>
      <c r="X50" s="222" t="str">
        <f t="shared" si="6"/>
        <v/>
      </c>
      <c r="Y50" s="222" t="str">
        <f t="shared" si="6"/>
        <v/>
      </c>
      <c r="Z50" s="222" t="str">
        <f t="shared" si="6"/>
        <v/>
      </c>
      <c r="AA50" s="222" t="str">
        <f t="shared" si="6"/>
        <v/>
      </c>
      <c r="AB50" s="222" t="str">
        <f t="shared" si="6"/>
        <v/>
      </c>
      <c r="AC50" s="222" t="str">
        <f t="shared" si="6"/>
        <v/>
      </c>
      <c r="AD50" s="222" t="str">
        <f t="shared" si="6"/>
        <v/>
      </c>
      <c r="AE50" s="222" t="str">
        <f t="shared" si="6"/>
        <v/>
      </c>
      <c r="AF50" s="222" t="str">
        <f t="shared" si="6"/>
        <v/>
      </c>
      <c r="AG50" s="222" t="str">
        <f t="shared" si="6"/>
        <v/>
      </c>
      <c r="AH50" s="224" t="str">
        <f>IF(COUNTBLANK(AH41:AH49)&lt;&gt;0,"",IF(SUM(AH41:AH49)=0,1,0))</f>
        <v/>
      </c>
      <c r="AI50" s="225" t="str">
        <f>IF(COUNTBLANK(D50:AG50)=30,"",AVERAGE(D50:AG50))</f>
        <v/>
      </c>
      <c r="AJ50" s="96"/>
    </row>
    <row r="51" spans="2:36" ht="19" x14ac:dyDescent="0.2">
      <c r="B51" s="94"/>
      <c r="C51" s="101" t="s">
        <v>48</v>
      </c>
      <c r="D51" s="146"/>
      <c r="E51" s="115"/>
      <c r="F51" s="115"/>
      <c r="G51" s="115"/>
      <c r="H51" s="115"/>
      <c r="I51" s="115"/>
      <c r="J51" s="115"/>
      <c r="K51" s="102"/>
      <c r="L51" s="102"/>
      <c r="M51" s="102"/>
      <c r="N51" s="115"/>
      <c r="O51" s="115"/>
      <c r="P51" s="115"/>
      <c r="Q51" s="115"/>
      <c r="R51" s="115"/>
      <c r="S51" s="115"/>
      <c r="T51" s="115"/>
      <c r="U51" s="115"/>
      <c r="V51" s="115"/>
      <c r="W51" s="115"/>
      <c r="X51" s="115"/>
      <c r="Y51" s="115"/>
      <c r="Z51" s="102"/>
      <c r="AA51" s="102"/>
      <c r="AB51" s="102"/>
      <c r="AC51" s="115"/>
      <c r="AD51" s="115"/>
      <c r="AE51" s="115"/>
      <c r="AF51" s="115"/>
      <c r="AG51" s="115"/>
      <c r="AH51" s="121"/>
      <c r="AI51" s="177"/>
      <c r="AJ51" s="96"/>
    </row>
    <row r="52" spans="2:36" ht="19" x14ac:dyDescent="0.2">
      <c r="B52" s="94"/>
      <c r="C52" s="148" t="s">
        <v>49</v>
      </c>
      <c r="D52" s="143"/>
      <c r="E52" s="107"/>
      <c r="F52" s="107"/>
      <c r="G52" s="107"/>
      <c r="H52" s="107"/>
      <c r="I52" s="107"/>
      <c r="J52" s="107"/>
      <c r="K52" s="108"/>
      <c r="L52" s="108"/>
      <c r="M52" s="108"/>
      <c r="N52" s="107"/>
      <c r="O52" s="107"/>
      <c r="P52" s="107"/>
      <c r="Q52" s="107"/>
      <c r="R52" s="107"/>
      <c r="S52" s="107"/>
      <c r="T52" s="107"/>
      <c r="U52" s="107"/>
      <c r="V52" s="107"/>
      <c r="W52" s="107"/>
      <c r="X52" s="107"/>
      <c r="Y52" s="107"/>
      <c r="Z52" s="108"/>
      <c r="AA52" s="108"/>
      <c r="AB52" s="108"/>
      <c r="AC52" s="107"/>
      <c r="AD52" s="107"/>
      <c r="AE52" s="107"/>
      <c r="AF52" s="107"/>
      <c r="AG52" s="107"/>
      <c r="AH52" s="119"/>
      <c r="AI52" s="173"/>
      <c r="AJ52" s="96"/>
    </row>
    <row r="53" spans="2:36" ht="19" x14ac:dyDescent="0.2">
      <c r="B53" s="94"/>
      <c r="C53" s="148" t="s">
        <v>50</v>
      </c>
      <c r="D53" s="143"/>
      <c r="E53" s="107"/>
      <c r="F53" s="107"/>
      <c r="G53" s="107"/>
      <c r="H53" s="107"/>
      <c r="I53" s="107"/>
      <c r="J53" s="107"/>
      <c r="K53" s="108"/>
      <c r="L53" s="108"/>
      <c r="M53" s="108"/>
      <c r="N53" s="107"/>
      <c r="O53" s="107"/>
      <c r="P53" s="107"/>
      <c r="Q53" s="107"/>
      <c r="R53" s="107"/>
      <c r="S53" s="107"/>
      <c r="T53" s="107"/>
      <c r="U53" s="107"/>
      <c r="V53" s="107"/>
      <c r="W53" s="107"/>
      <c r="X53" s="107"/>
      <c r="Y53" s="107"/>
      <c r="Z53" s="108"/>
      <c r="AA53" s="108"/>
      <c r="AB53" s="108"/>
      <c r="AC53" s="107"/>
      <c r="AD53" s="107"/>
      <c r="AE53" s="107"/>
      <c r="AF53" s="107"/>
      <c r="AG53" s="107"/>
      <c r="AH53" s="119"/>
      <c r="AI53" s="173"/>
      <c r="AJ53" s="96"/>
    </row>
    <row r="54" spans="2:36" ht="20" thickBot="1" x14ac:dyDescent="0.25">
      <c r="B54" s="94"/>
      <c r="C54" s="104" t="s">
        <v>51</v>
      </c>
      <c r="D54" s="149"/>
      <c r="E54" s="122"/>
      <c r="F54" s="122"/>
      <c r="G54" s="122"/>
      <c r="H54" s="122"/>
      <c r="I54" s="122"/>
      <c r="J54" s="122"/>
      <c r="K54" s="123"/>
      <c r="L54" s="123"/>
      <c r="M54" s="123"/>
      <c r="N54" s="122"/>
      <c r="O54" s="122"/>
      <c r="P54" s="122"/>
      <c r="Q54" s="122"/>
      <c r="R54" s="122"/>
      <c r="S54" s="122"/>
      <c r="T54" s="122"/>
      <c r="U54" s="122"/>
      <c r="V54" s="122"/>
      <c r="W54" s="122"/>
      <c r="X54" s="122"/>
      <c r="Y54" s="122"/>
      <c r="Z54" s="123"/>
      <c r="AA54" s="123"/>
      <c r="AB54" s="123"/>
      <c r="AC54" s="122"/>
      <c r="AD54" s="122"/>
      <c r="AE54" s="122"/>
      <c r="AF54" s="122"/>
      <c r="AG54" s="122"/>
      <c r="AH54" s="170"/>
      <c r="AI54" s="174"/>
      <c r="AJ54" s="96"/>
    </row>
    <row r="55" spans="2:36" ht="167.25" customHeight="1" thickBot="1" x14ac:dyDescent="0.25">
      <c r="B55" s="94"/>
      <c r="C55" s="105" t="s">
        <v>59</v>
      </c>
      <c r="D55" s="168"/>
      <c r="E55" s="165"/>
      <c r="F55" s="165"/>
      <c r="G55" s="165"/>
      <c r="H55" s="165"/>
      <c r="I55" s="165"/>
      <c r="J55" s="165"/>
      <c r="K55" s="165"/>
      <c r="L55" s="165"/>
      <c r="M55" s="165"/>
      <c r="N55" s="165"/>
      <c r="O55" s="165"/>
      <c r="P55" s="165"/>
      <c r="Q55" s="165"/>
      <c r="R55" s="165"/>
      <c r="S55" s="165"/>
      <c r="T55" s="165"/>
      <c r="U55" s="165"/>
      <c r="V55" s="165"/>
      <c r="W55" s="165"/>
      <c r="X55" s="165"/>
      <c r="Y55" s="165"/>
      <c r="Z55" s="165"/>
      <c r="AA55" s="165"/>
      <c r="AB55" s="165"/>
      <c r="AC55" s="165"/>
      <c r="AD55" s="165"/>
      <c r="AE55" s="165"/>
      <c r="AF55" s="165"/>
      <c r="AG55" s="165"/>
      <c r="AH55" s="166"/>
      <c r="AI55" s="167"/>
      <c r="AJ55" s="96"/>
    </row>
    <row r="56" spans="2:36" ht="17" thickBot="1" x14ac:dyDescent="0.25">
      <c r="B56" s="391" t="s">
        <v>133</v>
      </c>
      <c r="C56" s="392"/>
      <c r="D56" s="392"/>
      <c r="E56" s="392"/>
      <c r="F56" s="392"/>
      <c r="G56" s="392"/>
      <c r="H56" s="392"/>
      <c r="I56" s="392"/>
      <c r="J56" s="392"/>
      <c r="K56" s="392"/>
      <c r="L56" s="392"/>
      <c r="M56" s="392"/>
      <c r="N56" s="392"/>
      <c r="O56" s="392"/>
      <c r="P56" s="392"/>
      <c r="Q56" s="392"/>
      <c r="R56" s="392"/>
      <c r="S56" s="392"/>
      <c r="T56" s="392"/>
      <c r="U56" s="392"/>
      <c r="V56" s="392"/>
      <c r="W56" s="392"/>
      <c r="X56" s="392"/>
      <c r="Y56" s="392"/>
      <c r="Z56" s="392"/>
      <c r="AA56" s="392"/>
      <c r="AB56" s="392"/>
      <c r="AC56" s="392"/>
      <c r="AD56" s="392"/>
      <c r="AE56" s="392"/>
      <c r="AF56" s="392"/>
      <c r="AG56" s="392"/>
      <c r="AH56" s="392"/>
      <c r="AI56" s="392"/>
      <c r="AJ56" s="393"/>
    </row>
  </sheetData>
  <sheetProtection algorithmName="SHA-512" hashValue="GAq41SesB7fEwkcu0n9PXXSj9r+RvgtCBtFKeIJ27emQ8znoEu1ML7rYbSUawVs0FWUMnUj4CVVWtaY7c82zkQ==" saltValue="C11uFmzfyTojU9Ajnh3djA==" spinCount="100000" sheet="1" objects="1" scenarios="1"/>
  <mergeCells count="10">
    <mergeCell ref="D11:AI11"/>
    <mergeCell ref="C28:C29"/>
    <mergeCell ref="D28:AI28"/>
    <mergeCell ref="B56:AJ56"/>
    <mergeCell ref="V8:AC8"/>
    <mergeCell ref="O8:U8"/>
    <mergeCell ref="G8:N8"/>
    <mergeCell ref="V9:AC9"/>
    <mergeCell ref="O9:U9"/>
    <mergeCell ref="G9:N9"/>
  </mergeCells>
  <conditionalFormatting sqref="AI13:AI21 D25:F25">
    <cfRule type="containsBlanks" dxfId="269" priority="41" stopIfTrue="1">
      <formula>LEN(TRIM(D13))=0</formula>
    </cfRule>
  </conditionalFormatting>
  <conditionalFormatting sqref="AI15:AI21">
    <cfRule type="cellIs" dxfId="268" priority="40" operator="equal">
      <formula>3</formula>
    </cfRule>
    <cfRule type="cellIs" dxfId="267" priority="42" operator="equal">
      <formula>2</formula>
    </cfRule>
    <cfRule type="cellIs" dxfId="266" priority="43" operator="equal">
      <formula>1</formula>
    </cfRule>
    <cfRule type="cellIs" dxfId="265" priority="44" operator="equal">
      <formula>0</formula>
    </cfRule>
  </conditionalFormatting>
  <conditionalFormatting sqref="AI23">
    <cfRule type="containsBlanks" dxfId="264" priority="36" stopIfTrue="1">
      <formula>LEN(TRIM(AI23))=0</formula>
    </cfRule>
  </conditionalFormatting>
  <conditionalFormatting sqref="AI23">
    <cfRule type="cellIs" dxfId="263" priority="35" operator="equal">
      <formula>3</formula>
    </cfRule>
    <cfRule type="cellIs" dxfId="262" priority="37" operator="equal">
      <formula>2</formula>
    </cfRule>
    <cfRule type="cellIs" dxfId="261" priority="38" operator="equal">
      <formula>1</formula>
    </cfRule>
    <cfRule type="cellIs" dxfId="260" priority="39" operator="equal">
      <formula>0</formula>
    </cfRule>
  </conditionalFormatting>
  <conditionalFormatting sqref="AI24">
    <cfRule type="containsBlanks" dxfId="259" priority="31" stopIfTrue="1">
      <formula>LEN(TRIM(AI24))=0</formula>
    </cfRule>
  </conditionalFormatting>
  <conditionalFormatting sqref="AI24">
    <cfRule type="cellIs" dxfId="258" priority="30" operator="equal">
      <formula>3</formula>
    </cfRule>
    <cfRule type="cellIs" dxfId="257" priority="32" operator="equal">
      <formula>2</formula>
    </cfRule>
    <cfRule type="cellIs" dxfId="256" priority="33" operator="equal">
      <formula>1</formula>
    </cfRule>
    <cfRule type="cellIs" dxfId="255" priority="34" operator="equal">
      <formula>0</formula>
    </cfRule>
  </conditionalFormatting>
  <conditionalFormatting sqref="D26:AI26">
    <cfRule type="containsBlanks" dxfId="254" priority="15" stopIfTrue="1">
      <formula>LEN(TRIM(D26))=0</formula>
    </cfRule>
  </conditionalFormatting>
  <conditionalFormatting sqref="H26 R26 AB26 E26">
    <cfRule type="containsBlanks" dxfId="253" priority="26">
      <formula>LEN(TRIM(E26))=0</formula>
    </cfRule>
  </conditionalFormatting>
  <conditionalFormatting sqref="H26 R26 AB26 E26">
    <cfRule type="cellIs" dxfId="252" priority="22" operator="equal">
      <formula>3</formula>
    </cfRule>
    <cfRule type="cellIs" dxfId="251" priority="23" operator="equal">
      <formula>2</formula>
    </cfRule>
    <cfRule type="cellIs" dxfId="250" priority="24" operator="equal">
      <formula>1</formula>
    </cfRule>
    <cfRule type="cellIs" dxfId="249" priority="25" operator="equal">
      <formula>0</formula>
    </cfRule>
  </conditionalFormatting>
  <conditionalFormatting sqref="K26 U26 AE26">
    <cfRule type="containsBlanks" dxfId="248" priority="21">
      <formula>LEN(TRIM(K26))=0</formula>
    </cfRule>
  </conditionalFormatting>
  <conditionalFormatting sqref="K26 U26 AE26">
    <cfRule type="cellIs" dxfId="247" priority="17" operator="equal">
      <formula>3</formula>
    </cfRule>
    <cfRule type="cellIs" dxfId="246" priority="18" operator="equal">
      <formula>2</formula>
    </cfRule>
    <cfRule type="cellIs" dxfId="245" priority="19" operator="equal">
      <formula>1</formula>
    </cfRule>
    <cfRule type="cellIs" dxfId="244" priority="20" operator="equal">
      <formula>0</formula>
    </cfRule>
  </conditionalFormatting>
  <conditionalFormatting sqref="K26 U26 AE26">
    <cfRule type="containsBlanks" dxfId="243" priority="16">
      <formula>LEN(TRIM(K26))=0</formula>
    </cfRule>
  </conditionalFormatting>
  <conditionalFormatting sqref="D26:AI26">
    <cfRule type="cellIs" dxfId="242" priority="14" operator="equal">
      <formula>3</formula>
    </cfRule>
    <cfRule type="cellIs" dxfId="241" priority="27" operator="equal">
      <formula>2</formula>
    </cfRule>
    <cfRule type="cellIs" dxfId="240" priority="28" operator="equal">
      <formula>1</formula>
    </cfRule>
    <cfRule type="cellIs" dxfId="239" priority="29" operator="equal">
      <formula>0</formula>
    </cfRule>
  </conditionalFormatting>
  <conditionalFormatting sqref="G25:AI25">
    <cfRule type="containsBlanks" dxfId="238" priority="13" stopIfTrue="1">
      <formula>LEN(TRIM(G25))=0</formula>
    </cfRule>
  </conditionalFormatting>
  <conditionalFormatting sqref="AI30:AI54">
    <cfRule type="containsBlanks" dxfId="237" priority="6" stopIfTrue="1">
      <formula>LEN(TRIM(AI30))=0</formula>
    </cfRule>
  </conditionalFormatting>
  <conditionalFormatting sqref="AI39 AI30:AI37">
    <cfRule type="cellIs" dxfId="236" priority="11" operator="between">
      <formula>0</formula>
      <formula>0.25</formula>
    </cfRule>
    <cfRule type="cellIs" dxfId="235" priority="12" operator="between">
      <formula>0.25</formula>
      <formula>0.5</formula>
    </cfRule>
  </conditionalFormatting>
  <conditionalFormatting sqref="AI38">
    <cfRule type="cellIs" dxfId="234" priority="7" operator="between">
      <formula>0</formula>
      <formula>0.25</formula>
    </cfRule>
    <cfRule type="cellIs" dxfId="233" priority="8" operator="between">
      <formula>0.25</formula>
      <formula>0.5</formula>
    </cfRule>
    <cfRule type="cellIs" dxfId="232" priority="9" operator="between">
      <formula>0.5</formula>
      <formula>0.75</formula>
    </cfRule>
    <cfRule type="cellIs" dxfId="231" priority="10" operator="between">
      <formula>0.75</formula>
      <formula>1</formula>
    </cfRule>
  </conditionalFormatting>
  <conditionalFormatting sqref="AI22">
    <cfRule type="containsBlanks" dxfId="230" priority="2" stopIfTrue="1">
      <formula>LEN(TRIM(AI22))=0</formula>
    </cfRule>
  </conditionalFormatting>
  <conditionalFormatting sqref="AI22">
    <cfRule type="cellIs" dxfId="229" priority="1" operator="equal">
      <formula>3</formula>
    </cfRule>
    <cfRule type="cellIs" dxfId="228" priority="3" operator="equal">
      <formula>2</formula>
    </cfRule>
    <cfRule type="cellIs" dxfId="227" priority="4" operator="equal">
      <formula>1</formula>
    </cfRule>
    <cfRule type="cellIs" dxfId="226" priority="5" operator="equal">
      <formula>0</formula>
    </cfRule>
  </conditionalFormatting>
  <dataValidations count="7">
    <dataValidation type="decimal" errorStyle="warning" allowBlank="1" showErrorMessage="1" error="The weight is outside the expected weight range. Check that the weight is correct and stated in gram." sqref="D13:AG13" xr:uid="{2B272400-ABC5-447C-B69A-3C2BAF57C89B}">
      <formula1>10</formula1>
      <formula2>100</formula2>
    </dataValidation>
    <dataValidation type="decimal" errorStyle="warning" allowBlank="1" showErrorMessage="1" error="The length is outside the expected range. Check that the length is correct and stated in cm." sqref="D14:AG14" xr:uid="{D8B0BDD8-4DAC-44A0-8AD9-1440AF53CC88}">
      <formula1>5</formula1>
      <formula2>25</formula2>
    </dataValidation>
    <dataValidation type="whole" allowBlank="1" showErrorMessage="1" error="The score is outside the range (0-3)" sqref="D16:AG24" xr:uid="{046B8F20-1C41-4C9B-AB9E-744674D025F5}">
      <formula1>0</formula1>
      <formula2>3</formula2>
    </dataValidation>
    <dataValidation type="whole" allowBlank="1" showInputMessage="1" showErrorMessage="1" error="The score is outside the interval (1-2). Write 1 for male and 2 for female." sqref="D40:AG40" xr:uid="{7385843D-9DDF-4526-9F4A-AF354F314189}">
      <formula1>1</formula1>
      <formula2>2</formula2>
    </dataValidation>
    <dataValidation type="whole" allowBlank="1" showErrorMessage="1" error="The score is outside the interval (0-1)" sqref="D41:AG46" xr:uid="{4A561753-1C1D-4780-9C3A-F299EAD74ECF}">
      <formula1>0</formula1>
      <formula2>1</formula2>
    </dataValidation>
    <dataValidation type="whole" allowBlank="1" showInputMessage="1" showErrorMessage="1" error="The score is outside the interval (0-1)" sqref="D31:AG39" xr:uid="{44F98150-A279-4500-A527-FCE7C4C951C5}">
      <formula1>0</formula1>
      <formula2>1</formula2>
    </dataValidation>
    <dataValidation type="whole" allowBlank="1" showErrorMessage="1" error="Liver color is outside the range (1-6)" sqref="D30:AG30" xr:uid="{3FED33CA-5965-49D0-93F1-D9CD023957F3}">
      <formula1>1</formula1>
      <formula2>6</formula2>
    </dataValidation>
  </dataValidations>
  <pageMargins left="0.70866141732283472" right="0.70866141732283472" top="0.74803149606299213" bottom="0.74803149606299213" header="0.31496062992125984" footer="0.31496062992125984"/>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BBCA2-BA28-4F7A-8972-A97889F2F76A}">
  <dimension ref="B1:AJ56"/>
  <sheetViews>
    <sheetView zoomScale="80" zoomScaleNormal="80" workbookViewId="0">
      <pane xSplit="3" ySplit="12" topLeftCell="D13" activePane="bottomRight" state="frozen"/>
      <selection activeCell="AL54" sqref="AL54"/>
      <selection pane="topRight" activeCell="AL54" sqref="AL54"/>
      <selection pane="bottomLeft" activeCell="AL54" sqref="AL54"/>
      <selection pane="bottomRight" activeCell="O9" sqref="O9:U9"/>
    </sheetView>
  </sheetViews>
  <sheetFormatPr baseColWidth="10" defaultColWidth="12.5" defaultRowHeight="16" x14ac:dyDescent="0.2"/>
  <cols>
    <col min="1" max="1" width="5.1640625" style="51" customWidth="1"/>
    <col min="2" max="2" width="2.5" style="51" customWidth="1"/>
    <col min="3" max="3" width="33.1640625" style="51" bestFit="1" customWidth="1"/>
    <col min="4" max="33" width="6.6640625" style="51" customWidth="1"/>
    <col min="34" max="34" width="8" style="51" hidden="1" customWidth="1"/>
    <col min="35" max="35" width="18.5" style="51" customWidth="1"/>
    <col min="36" max="36" width="1.6640625" style="51" customWidth="1"/>
    <col min="37" max="37" width="7" style="51" customWidth="1"/>
    <col min="38" max="40" width="12.5" style="51"/>
    <col min="41" max="41" width="26.6640625" style="51" customWidth="1"/>
    <col min="42" max="16384" width="12.5" style="51"/>
  </cols>
  <sheetData>
    <row r="1" spans="2:36" ht="17" thickBot="1" x14ac:dyDescent="0.25"/>
    <row r="2" spans="2:36" x14ac:dyDescent="0.2">
      <c r="B2" s="86"/>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87"/>
    </row>
    <row r="3" spans="2:36" x14ac:dyDescent="0.2">
      <c r="B3" s="94"/>
      <c r="C3" s="214"/>
      <c r="D3" s="214"/>
      <c r="E3" s="214"/>
      <c r="F3" s="214"/>
      <c r="G3" s="214"/>
      <c r="H3" s="214"/>
      <c r="I3" s="214"/>
      <c r="J3" s="214"/>
      <c r="K3" s="214"/>
      <c r="L3" s="214"/>
      <c r="M3" s="214"/>
      <c r="N3" s="214"/>
      <c r="O3" s="214"/>
      <c r="P3" s="214"/>
      <c r="Q3" s="214"/>
      <c r="R3" s="214"/>
      <c r="S3" s="214"/>
      <c r="T3" s="214"/>
      <c r="U3" s="214"/>
      <c r="V3" s="214"/>
      <c r="W3" s="214"/>
      <c r="X3" s="214"/>
      <c r="Y3" s="214"/>
      <c r="Z3" s="214"/>
      <c r="AA3" s="214"/>
      <c r="AB3" s="214"/>
      <c r="AC3" s="214"/>
      <c r="AD3" s="214"/>
      <c r="AE3" s="214"/>
      <c r="AF3" s="214"/>
      <c r="AG3" s="214"/>
      <c r="AH3" s="214"/>
      <c r="AI3" s="214"/>
      <c r="AJ3" s="96"/>
    </row>
    <row r="4" spans="2:36" x14ac:dyDescent="0.2">
      <c r="B4" s="9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96"/>
    </row>
    <row r="5" spans="2:36" x14ac:dyDescent="0.2">
      <c r="B5" s="94"/>
      <c r="C5" s="214"/>
      <c r="D5" s="214"/>
      <c r="E5" s="214"/>
      <c r="F5" s="214"/>
      <c r="G5" s="214"/>
      <c r="H5" s="214"/>
      <c r="I5" s="214"/>
      <c r="J5" s="214"/>
      <c r="K5" s="214"/>
      <c r="L5" s="214"/>
      <c r="M5" s="214"/>
      <c r="N5" s="214"/>
      <c r="O5" s="214"/>
      <c r="P5" s="214"/>
      <c r="Q5" s="214"/>
      <c r="R5" s="214"/>
      <c r="S5" s="214"/>
      <c r="T5" s="214"/>
      <c r="U5" s="214"/>
      <c r="V5" s="214"/>
      <c r="W5" s="214"/>
      <c r="X5" s="214"/>
      <c r="Y5" s="214"/>
      <c r="Z5" s="214"/>
      <c r="AA5" s="214"/>
      <c r="AB5" s="214"/>
      <c r="AC5" s="214"/>
      <c r="AD5" s="214"/>
      <c r="AE5" s="214"/>
      <c r="AF5" s="214"/>
      <c r="AG5" s="214"/>
      <c r="AH5" s="214"/>
      <c r="AI5" s="214"/>
      <c r="AJ5" s="96"/>
    </row>
    <row r="6" spans="2:36" x14ac:dyDescent="0.2">
      <c r="B6" s="94"/>
      <c r="C6" s="214"/>
      <c r="D6" s="214"/>
      <c r="E6" s="214"/>
      <c r="F6" s="214"/>
      <c r="G6" s="214"/>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96"/>
    </row>
    <row r="7" spans="2:36" ht="17" thickBot="1" x14ac:dyDescent="0.25">
      <c r="B7" s="94"/>
      <c r="C7" s="214"/>
      <c r="D7" s="214"/>
      <c r="E7" s="214"/>
      <c r="F7" s="214"/>
      <c r="G7" s="214"/>
      <c r="H7" s="214"/>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4"/>
      <c r="AI7" s="214"/>
      <c r="AJ7" s="96"/>
    </row>
    <row r="8" spans="2:36" s="90" customFormat="1" ht="15" x14ac:dyDescent="0.2">
      <c r="B8" s="88"/>
      <c r="C8" s="211"/>
      <c r="D8" s="211"/>
      <c r="E8" s="211"/>
      <c r="F8" s="211"/>
      <c r="G8" s="394" t="s">
        <v>56</v>
      </c>
      <c r="H8" s="395"/>
      <c r="I8" s="395"/>
      <c r="J8" s="395"/>
      <c r="K8" s="395"/>
      <c r="L8" s="395"/>
      <c r="M8" s="395"/>
      <c r="N8" s="396"/>
      <c r="O8" s="394" t="s">
        <v>55</v>
      </c>
      <c r="P8" s="395"/>
      <c r="Q8" s="395"/>
      <c r="R8" s="395"/>
      <c r="S8" s="395"/>
      <c r="T8" s="395"/>
      <c r="U8" s="396"/>
      <c r="V8" s="394" t="s">
        <v>54</v>
      </c>
      <c r="W8" s="395"/>
      <c r="X8" s="395"/>
      <c r="Y8" s="395"/>
      <c r="Z8" s="395"/>
      <c r="AA8" s="395"/>
      <c r="AB8" s="395"/>
      <c r="AC8" s="396"/>
      <c r="AD8" s="211"/>
      <c r="AE8" s="209"/>
      <c r="AF8" s="209"/>
      <c r="AG8" s="209"/>
      <c r="AH8" s="209"/>
      <c r="AI8" s="209"/>
      <c r="AJ8" s="89"/>
    </row>
    <row r="9" spans="2:36" s="93" customFormat="1" ht="20" thickBot="1" x14ac:dyDescent="0.25">
      <c r="B9" s="91"/>
      <c r="C9" s="212"/>
      <c r="D9" s="212"/>
      <c r="E9" s="212"/>
      <c r="F9" s="212"/>
      <c r="G9" s="400"/>
      <c r="H9" s="401"/>
      <c r="I9" s="401"/>
      <c r="J9" s="401"/>
      <c r="K9" s="401"/>
      <c r="L9" s="401"/>
      <c r="M9" s="401"/>
      <c r="N9" s="402"/>
      <c r="O9" s="400">
        <v>12</v>
      </c>
      <c r="P9" s="401"/>
      <c r="Q9" s="401"/>
      <c r="R9" s="401"/>
      <c r="S9" s="401"/>
      <c r="T9" s="401"/>
      <c r="U9" s="402"/>
      <c r="V9" s="397"/>
      <c r="W9" s="398"/>
      <c r="X9" s="398"/>
      <c r="Y9" s="398"/>
      <c r="Z9" s="398"/>
      <c r="AA9" s="398"/>
      <c r="AB9" s="398"/>
      <c r="AC9" s="399"/>
      <c r="AD9" s="212"/>
      <c r="AE9" s="210"/>
      <c r="AF9" s="210"/>
      <c r="AG9" s="210"/>
      <c r="AH9" s="210"/>
      <c r="AI9" s="210"/>
      <c r="AJ9" s="92"/>
    </row>
    <row r="10" spans="2:36" ht="17" thickBot="1" x14ac:dyDescent="0.25">
      <c r="B10" s="94"/>
      <c r="C10" s="95"/>
      <c r="D10" s="95"/>
      <c r="E10" s="95"/>
      <c r="F10" s="95"/>
      <c r="G10" s="95"/>
      <c r="H10" s="95"/>
      <c r="I10" s="95"/>
      <c r="J10" s="95"/>
      <c r="K10" s="95"/>
      <c r="L10" s="95"/>
      <c r="M10" s="95"/>
      <c r="N10" s="95"/>
      <c r="O10" s="95"/>
      <c r="P10" s="213"/>
      <c r="Q10" s="213"/>
      <c r="R10" s="213"/>
      <c r="S10" s="213"/>
      <c r="T10" s="213"/>
      <c r="U10" s="213"/>
      <c r="V10" s="213"/>
      <c r="W10" s="213"/>
      <c r="X10" s="213"/>
      <c r="Y10" s="213"/>
      <c r="Z10" s="213"/>
      <c r="AA10" s="213"/>
      <c r="AB10" s="213"/>
      <c r="AC10" s="213"/>
      <c r="AD10" s="95"/>
      <c r="AE10" s="95"/>
      <c r="AF10" s="95"/>
      <c r="AG10" s="95"/>
      <c r="AH10" s="95"/>
      <c r="AI10" s="95"/>
      <c r="AJ10" s="96"/>
    </row>
    <row r="11" spans="2:36" ht="22" thickBot="1" x14ac:dyDescent="0.25">
      <c r="B11" s="94"/>
      <c r="C11" s="97"/>
      <c r="D11" s="384" t="s">
        <v>62</v>
      </c>
      <c r="E11" s="384"/>
      <c r="F11" s="384"/>
      <c r="G11" s="384"/>
      <c r="H11" s="384"/>
      <c r="I11" s="384"/>
      <c r="J11" s="384"/>
      <c r="K11" s="384"/>
      <c r="L11" s="384"/>
      <c r="M11" s="384"/>
      <c r="N11" s="384"/>
      <c r="O11" s="384"/>
      <c r="P11" s="384"/>
      <c r="Q11" s="384"/>
      <c r="R11" s="384"/>
      <c r="S11" s="384"/>
      <c r="T11" s="384"/>
      <c r="U11" s="384"/>
      <c r="V11" s="384"/>
      <c r="W11" s="384"/>
      <c r="X11" s="384"/>
      <c r="Y11" s="384"/>
      <c r="Z11" s="384"/>
      <c r="AA11" s="384"/>
      <c r="AB11" s="384"/>
      <c r="AC11" s="384"/>
      <c r="AD11" s="384"/>
      <c r="AE11" s="384"/>
      <c r="AF11" s="384"/>
      <c r="AG11" s="384"/>
      <c r="AH11" s="384"/>
      <c r="AI11" s="385"/>
      <c r="AJ11" s="96"/>
    </row>
    <row r="12" spans="2:36" ht="22" thickBot="1" x14ac:dyDescent="0.25">
      <c r="B12" s="94"/>
      <c r="C12" s="158"/>
      <c r="D12" s="215">
        <v>1</v>
      </c>
      <c r="E12" s="216">
        <v>2</v>
      </c>
      <c r="F12" s="216">
        <v>3</v>
      </c>
      <c r="G12" s="216">
        <v>4</v>
      </c>
      <c r="H12" s="216">
        <v>5</v>
      </c>
      <c r="I12" s="216">
        <v>6</v>
      </c>
      <c r="J12" s="216">
        <v>7</v>
      </c>
      <c r="K12" s="216">
        <v>8</v>
      </c>
      <c r="L12" s="216">
        <v>9</v>
      </c>
      <c r="M12" s="216">
        <v>10</v>
      </c>
      <c r="N12" s="216">
        <v>11</v>
      </c>
      <c r="O12" s="216">
        <v>12</v>
      </c>
      <c r="P12" s="216">
        <v>13</v>
      </c>
      <c r="Q12" s="216">
        <v>14</v>
      </c>
      <c r="R12" s="127">
        <v>15</v>
      </c>
      <c r="S12" s="216">
        <v>16</v>
      </c>
      <c r="T12" s="216">
        <v>17</v>
      </c>
      <c r="U12" s="216">
        <v>18</v>
      </c>
      <c r="V12" s="216">
        <v>19</v>
      </c>
      <c r="W12" s="216">
        <v>20</v>
      </c>
      <c r="X12" s="216">
        <v>21</v>
      </c>
      <c r="Y12" s="216">
        <v>22</v>
      </c>
      <c r="Z12" s="216">
        <v>23</v>
      </c>
      <c r="AA12" s="216">
        <v>24</v>
      </c>
      <c r="AB12" s="216">
        <v>25</v>
      </c>
      <c r="AC12" s="216">
        <v>26</v>
      </c>
      <c r="AD12" s="216">
        <v>27</v>
      </c>
      <c r="AE12" s="216">
        <v>28</v>
      </c>
      <c r="AF12" s="216">
        <v>29</v>
      </c>
      <c r="AG12" s="98">
        <v>30</v>
      </c>
      <c r="AH12" s="99" t="s">
        <v>2</v>
      </c>
      <c r="AI12" s="100" t="s">
        <v>60</v>
      </c>
      <c r="AJ12" s="96"/>
    </row>
    <row r="13" spans="2:36" ht="17" thickBot="1" x14ac:dyDescent="0.25">
      <c r="B13" s="94"/>
      <c r="C13" s="118" t="s">
        <v>24</v>
      </c>
      <c r="D13" s="141"/>
      <c r="E13" s="138"/>
      <c r="F13" s="138"/>
      <c r="G13" s="138"/>
      <c r="H13" s="138"/>
      <c r="I13" s="141"/>
      <c r="J13" s="141"/>
      <c r="K13" s="138"/>
      <c r="L13" s="138"/>
      <c r="M13" s="138"/>
      <c r="N13" s="138"/>
      <c r="O13" s="138"/>
      <c r="P13" s="138"/>
      <c r="Q13" s="138"/>
      <c r="R13" s="138"/>
      <c r="S13" s="138"/>
      <c r="T13" s="138"/>
      <c r="U13" s="138"/>
      <c r="V13" s="138"/>
      <c r="W13" s="138"/>
      <c r="X13" s="138"/>
      <c r="Y13" s="138"/>
      <c r="Z13" s="138"/>
      <c r="AA13" s="141"/>
      <c r="AB13" s="138"/>
      <c r="AC13" s="138"/>
      <c r="AD13" s="138"/>
      <c r="AE13" s="138"/>
      <c r="AF13" s="138"/>
      <c r="AG13" s="138"/>
      <c r="AH13" s="103">
        <f>30-COUNTBLANK(D13:AG13)</f>
        <v>0</v>
      </c>
      <c r="AI13" s="227"/>
      <c r="AJ13" s="96"/>
    </row>
    <row r="14" spans="2:36" ht="17" thickBot="1" x14ac:dyDescent="0.25">
      <c r="B14" s="94"/>
      <c r="C14" s="114" t="s">
        <v>25</v>
      </c>
      <c r="D14" s="142"/>
      <c r="E14" s="139"/>
      <c r="F14" s="139"/>
      <c r="G14" s="139"/>
      <c r="H14" s="139"/>
      <c r="I14" s="139"/>
      <c r="J14" s="142"/>
      <c r="K14" s="139"/>
      <c r="L14" s="139"/>
      <c r="M14" s="139"/>
      <c r="N14" s="139"/>
      <c r="O14" s="139"/>
      <c r="P14" s="139"/>
      <c r="Q14" s="139"/>
      <c r="R14" s="139"/>
      <c r="S14" s="139"/>
      <c r="T14" s="139"/>
      <c r="U14" s="139"/>
      <c r="V14" s="139"/>
      <c r="W14" s="139"/>
      <c r="X14" s="139"/>
      <c r="Y14" s="139"/>
      <c r="Z14" s="139"/>
      <c r="AA14" s="142"/>
      <c r="AB14" s="139"/>
      <c r="AC14" s="139"/>
      <c r="AD14" s="139"/>
      <c r="AE14" s="139"/>
      <c r="AF14" s="139"/>
      <c r="AG14" s="139"/>
      <c r="AH14" s="103">
        <f>30-COUNTBLANK(D14:AG14)</f>
        <v>0</v>
      </c>
      <c r="AI14" s="228"/>
      <c r="AJ14" s="96"/>
    </row>
    <row r="15" spans="2:36" x14ac:dyDescent="0.2">
      <c r="B15" s="94"/>
      <c r="C15" s="157" t="s">
        <v>57</v>
      </c>
      <c r="D15" s="202" t="str" cm="1">
        <f t="array" ref="D15">+IF(COUNTBLANK(D13:D14)&gt;0,"",_xlfn.IFS((10^(3.516)*D13/(10*D14)^(2.559))&gt;=1,0,(10^(3.516)*D13/(10*D14)^(2.559))&gt;=0.9,1,(10^(3.516)*D13/(10*D14)^(2.559))&gt;=0.75,2,(10^(3.516)*D13/(10*D14)^(2.559))&lt;0.75,3))</f>
        <v/>
      </c>
      <c r="E15" s="163" t="str" cm="1">
        <f t="array" ref="E15">+IF(COUNTBLANK(E13:E14)&gt;0,"",_xlfn.IFS((10^(3.516)*E13/(10*E14)^(2.559))&gt;=1,0,(10^(3.516)*E13/(10*E14)^(2.559))&gt;=0.9,1,(10^(3.516)*E13/(10*E14)^(2.559))&gt;=0.75,2,(10^(3.516)*E13/(10*E14)^(2.559))&lt;0.75,3))</f>
        <v/>
      </c>
      <c r="F15" s="163" t="str" cm="1">
        <f t="array" ref="F15">+IF(COUNTBLANK(F13:F14)&gt;0,"",_xlfn.IFS((10^(3.516)*F13/(10*F14)^(2.559))&gt;=1,0,(10^(3.516)*F13/(10*F14)^(2.559))&gt;=0.9,1,(10^(3.516)*F13/(10*F14)^(2.559))&gt;=0.75,2,(10^(3.516)*F13/(10*F14)^(2.559))&lt;0.75,3))</f>
        <v/>
      </c>
      <c r="G15" s="163" t="str" cm="1">
        <f t="array" ref="G15">+IF(COUNTBLANK(G13:G14)&gt;0,"",_xlfn.IFS((10^(3.516)*G13/(10*G14)^(2.559))&gt;=1,0,(10^(3.516)*G13/(10*G14)^(2.559))&gt;=0.9,1,(10^(3.516)*G13/(10*G14)^(2.559))&gt;=0.75,2,(10^(3.516)*G13/(10*G14)^(2.559))&lt;0.75,3))</f>
        <v/>
      </c>
      <c r="H15" s="163" t="str" cm="1">
        <f t="array" ref="H15">+IF(COUNTBLANK(H13:H14)&gt;0,"",_xlfn.IFS((10^(3.516)*H13/(10*H14)^(2.559))&gt;=1,0,(10^(3.516)*H13/(10*H14)^(2.559))&gt;=0.9,1,(10^(3.516)*H13/(10*H14)^(2.559))&gt;=0.75,2,(10^(3.516)*H13/(10*H14)^(2.559))&lt;0.75,3))</f>
        <v/>
      </c>
      <c r="I15" s="163" t="str" cm="1">
        <f t="array" ref="I15">+IF(COUNTBLANK(I13:I14)&gt;0,"",_xlfn.IFS((10^(3.516)*I13/(10*I14)^(2.559))&gt;=1,0,(10^(3.516)*I13/(10*I14)^(2.559))&gt;=0.9,1,(10^(3.516)*I13/(10*I14)^(2.559))&gt;=0.75,2,(10^(3.516)*I13/(10*I14)^(2.559))&lt;0.75,3))</f>
        <v/>
      </c>
      <c r="J15" s="163" t="str" cm="1">
        <f t="array" ref="J15">+IF(COUNTBLANK(J13:J14)&gt;0,"",_xlfn.IFS((10^(3.516)*J13/(10*J14)^(2.559))&gt;=1,0,(10^(3.516)*J13/(10*J14)^(2.559))&gt;=0.9,1,(10^(3.516)*J13/(10*J14)^(2.559))&gt;=0.75,2,(10^(3.516)*J13/(10*J14)^(2.559))&lt;0.75,3))</f>
        <v/>
      </c>
      <c r="K15" s="163" t="str" cm="1">
        <f t="array" ref="K15">+IF(COUNTBLANK(K13:K14)&gt;0,"",_xlfn.IFS((10^(3.516)*K13/(10*K14)^(2.559))&gt;=1,0,(10^(3.516)*K13/(10*K14)^(2.559))&gt;=0.9,1,(10^(3.516)*K13/(10*K14)^(2.559))&gt;=0.75,2,(10^(3.516)*K13/(10*K14)^(2.559))&lt;0.75,3))</f>
        <v/>
      </c>
      <c r="L15" s="163" t="str" cm="1">
        <f t="array" ref="L15">+IF(COUNTBLANK(L13:L14)&gt;0,"",_xlfn.IFS((10^(3.516)*L13/(10*L14)^(2.559))&gt;=1,0,(10^(3.516)*L13/(10*L14)^(2.559))&gt;=0.9,1,(10^(3.516)*L13/(10*L14)^(2.559))&gt;=0.75,2,(10^(3.516)*L13/(10*L14)^(2.559))&lt;0.75,3))</f>
        <v/>
      </c>
      <c r="M15" s="163" t="str" cm="1">
        <f t="array" ref="M15">+IF(COUNTBLANK(M13:M14)&gt;0,"",_xlfn.IFS((10^(3.516)*M13/(10*M14)^(2.559))&gt;=1,0,(10^(3.516)*M13/(10*M14)^(2.559))&gt;=0.9,1,(10^(3.516)*M13/(10*M14)^(2.559))&gt;=0.75,2,(10^(3.516)*M13/(10*M14)^(2.559))&lt;0.75,3))</f>
        <v/>
      </c>
      <c r="N15" s="163" t="str" cm="1">
        <f t="array" ref="N15">+IF(COUNTBLANK(N13:N14)&gt;0,"",_xlfn.IFS((10^(3.516)*N13/(10*N14)^(2.559))&gt;=1,0,(10^(3.516)*N13/(10*N14)^(2.559))&gt;=0.9,1,(10^(3.516)*N13/(10*N14)^(2.559))&gt;=0.75,2,(10^(3.516)*N13/(10*N14)^(2.559))&lt;0.75,3))</f>
        <v/>
      </c>
      <c r="O15" s="163" t="str" cm="1">
        <f t="array" ref="O15">+IF(COUNTBLANK(O13:O14)&gt;0,"",_xlfn.IFS((10^(3.516)*O13/(10*O14)^(2.559))&gt;=1,0,(10^(3.516)*O13/(10*O14)^(2.559))&gt;=0.9,1,(10^(3.516)*O13/(10*O14)^(2.559))&gt;=0.75,2,(10^(3.516)*O13/(10*O14)^(2.559))&lt;0.75,3))</f>
        <v/>
      </c>
      <c r="P15" s="163" t="str" cm="1">
        <f t="array" ref="P15">+IF(COUNTBLANK(P13:P14)&gt;0,"",_xlfn.IFS((10^(3.516)*P13/(10*P14)^(2.559))&gt;=1,0,(10^(3.516)*P13/(10*P14)^(2.559))&gt;=0.9,1,(10^(3.516)*P13/(10*P14)^(2.559))&gt;=0.75,2,(10^(3.516)*P13/(10*P14)^(2.559))&lt;0.75,3))</f>
        <v/>
      </c>
      <c r="Q15" s="163" t="str" cm="1">
        <f t="array" ref="Q15">+IF(COUNTBLANK(Q13:Q14)&gt;0,"",_xlfn.IFS((10^(3.516)*Q13/(10*Q14)^(2.559))&gt;=1,0,(10^(3.516)*Q13/(10*Q14)^(2.559))&gt;=0.9,1,(10^(3.516)*Q13/(10*Q14)^(2.559))&gt;=0.75,2,(10^(3.516)*Q13/(10*Q14)^(2.559))&lt;0.75,3))</f>
        <v/>
      </c>
      <c r="R15" s="163" t="str" cm="1">
        <f t="array" ref="R15">+IF(COUNTBLANK(R13:R14)&gt;0,"",_xlfn.IFS((10^(3.516)*R13/(10*R14)^(2.559))&gt;=1,0,(10^(3.516)*R13/(10*R14)^(2.559))&gt;=0.9,1,(10^(3.516)*R13/(10*R14)^(2.559))&gt;=0.75,2,(10^(3.516)*R13/(10*R14)^(2.559))&lt;0.75,3))</f>
        <v/>
      </c>
      <c r="S15" s="163" t="str" cm="1">
        <f t="array" ref="S15">+IF(COUNTBLANK(S13:S14)&gt;0,"",_xlfn.IFS((10^(3.516)*S13/(10*S14)^(2.559))&gt;=1,0,(10^(3.516)*S13/(10*S14)^(2.559))&gt;=0.9,1,(10^(3.516)*S13/(10*S14)^(2.559))&gt;=0.75,2,(10^(3.516)*S13/(10*S14)^(2.559))&lt;0.75,3))</f>
        <v/>
      </c>
      <c r="T15" s="163" t="str" cm="1">
        <f t="array" ref="T15">+IF(COUNTBLANK(T13:T14)&gt;0,"",_xlfn.IFS((10^(3.516)*T13/(10*T14)^(2.559))&gt;=1,0,(10^(3.516)*T13/(10*T14)^(2.559))&gt;=0.9,1,(10^(3.516)*T13/(10*T14)^(2.559))&gt;=0.75,2,(10^(3.516)*T13/(10*T14)^(2.559))&lt;0.75,3))</f>
        <v/>
      </c>
      <c r="U15" s="163" t="str" cm="1">
        <f t="array" ref="U15">+IF(COUNTBLANK(U13:U14)&gt;0,"",_xlfn.IFS((10^(3.516)*U13/(10*U14)^(2.559))&gt;=1,0,(10^(3.516)*U13/(10*U14)^(2.559))&gt;=0.9,1,(10^(3.516)*U13/(10*U14)^(2.559))&gt;=0.75,2,(10^(3.516)*U13/(10*U14)^(2.559))&lt;0.75,3))</f>
        <v/>
      </c>
      <c r="V15" s="163" t="str" cm="1">
        <f t="array" ref="V15">+IF(COUNTBLANK(V13:V14)&gt;0,"",_xlfn.IFS((10^(3.516)*V13/(10*V14)^(2.559))&gt;=1,0,(10^(3.516)*V13/(10*V14)^(2.559))&gt;=0.9,1,(10^(3.516)*V13/(10*V14)^(2.559))&gt;=0.75,2,(10^(3.516)*V13/(10*V14)^(2.559))&lt;0.75,3))</f>
        <v/>
      </c>
      <c r="W15" s="163" t="str" cm="1">
        <f t="array" ref="W15">+IF(COUNTBLANK(W13:W14)&gt;0,"",_xlfn.IFS((10^(3.516)*W13/(10*W14)^(2.559))&gt;=1,0,(10^(3.516)*W13/(10*W14)^(2.559))&gt;=0.9,1,(10^(3.516)*W13/(10*W14)^(2.559))&gt;=0.75,2,(10^(3.516)*W13/(10*W14)^(2.559))&lt;0.75,3))</f>
        <v/>
      </c>
      <c r="X15" s="163" t="str" cm="1">
        <f t="array" ref="X15">+IF(COUNTBLANK(X13:X14)&gt;0,"",_xlfn.IFS((10^(3.516)*X13/(10*X14)^(2.559))&gt;=1,0,(10^(3.516)*X13/(10*X14)^(2.559))&gt;=0.9,1,(10^(3.516)*X13/(10*X14)^(2.559))&gt;=0.75,2,(10^(3.516)*X13/(10*X14)^(2.559))&lt;0.75,3))</f>
        <v/>
      </c>
      <c r="Y15" s="163" t="str" cm="1">
        <f t="array" ref="Y15">+IF(COUNTBLANK(Y13:Y14)&gt;0,"",_xlfn.IFS((10^(3.516)*Y13/(10*Y14)^(2.559))&gt;=1,0,(10^(3.516)*Y13/(10*Y14)^(2.559))&gt;=0.9,1,(10^(3.516)*Y13/(10*Y14)^(2.559))&gt;=0.75,2,(10^(3.516)*Y13/(10*Y14)^(2.559))&lt;0.75,3))</f>
        <v/>
      </c>
      <c r="Z15" s="163" t="str" cm="1">
        <f t="array" ref="Z15">+IF(COUNTBLANK(Z13:Z14)&gt;0,"",_xlfn.IFS((10^(3.516)*Z13/(10*Z14)^(2.559))&gt;=1,0,(10^(3.516)*Z13/(10*Z14)^(2.559))&gt;=0.9,1,(10^(3.516)*Z13/(10*Z14)^(2.559))&gt;=0.75,2,(10^(3.516)*Z13/(10*Z14)^(2.559))&lt;0.75,3))</f>
        <v/>
      </c>
      <c r="AA15" s="163" t="str" cm="1">
        <f t="array" ref="AA15">+IF(COUNTBLANK(AA13:AA14)&gt;0,"",_xlfn.IFS((10^(3.516)*AA13/(10*AA14)^(2.559))&gt;=1,0,(10^(3.516)*AA13/(10*AA14)^(2.559))&gt;=0.9,1,(10^(3.516)*AA13/(10*AA14)^(2.559))&gt;=0.75,2,(10^(3.516)*AA13/(10*AA14)^(2.559))&lt;0.75,3))</f>
        <v/>
      </c>
      <c r="AB15" s="163" t="str" cm="1">
        <f t="array" ref="AB15">+IF(COUNTBLANK(AB13:AB14)&gt;0,"",_xlfn.IFS((10^(3.516)*AB13/(10*AB14)^(2.559))&gt;=1,0,(10^(3.516)*AB13/(10*AB14)^(2.559))&gt;=0.9,1,(10^(3.516)*AB13/(10*AB14)^(2.559))&gt;=0.75,2,(10^(3.516)*AB13/(10*AB14)^(2.559))&lt;0.75,3))</f>
        <v/>
      </c>
      <c r="AC15" s="163" t="str" cm="1">
        <f t="array" ref="AC15">+IF(COUNTBLANK(AC13:AC14)&gt;0,"",_xlfn.IFS((10^(3.516)*AC13/(10*AC14)^(2.559))&gt;=1,0,(10^(3.516)*AC13/(10*AC14)^(2.559))&gt;=0.9,1,(10^(3.516)*AC13/(10*AC14)^(2.559))&gt;=0.75,2,(10^(3.516)*AC13/(10*AC14)^(2.559))&lt;0.75,3))</f>
        <v/>
      </c>
      <c r="AD15" s="163" t="str" cm="1">
        <f t="array" ref="AD15">+IF(COUNTBLANK(AD13:AD14)&gt;0,"",_xlfn.IFS((10^(3.516)*AD13/(10*AD14)^(2.559))&gt;=1,0,(10^(3.516)*AD13/(10*AD14)^(2.559))&gt;=0.9,1,(10^(3.516)*AD13/(10*AD14)^(2.559))&gt;=0.75,2,(10^(3.516)*AD13/(10*AD14)^(2.559))&lt;0.75,3))</f>
        <v/>
      </c>
      <c r="AE15" s="163" t="str" cm="1">
        <f t="array" ref="AE15">+IF(COUNTBLANK(AE13:AE14)&gt;0,"",_xlfn.IFS((10^(3.516)*AE13/(10*AE14)^(2.559))&gt;=1,0,(10^(3.516)*AE13/(10*AE14)^(2.559))&gt;=0.9,1,(10^(3.516)*AE13/(10*AE14)^(2.559))&gt;=0.75,2,(10^(3.516)*AE13/(10*AE14)^(2.559))&lt;0.75,3))</f>
        <v/>
      </c>
      <c r="AF15" s="163" t="str" cm="1">
        <f t="array" ref="AF15">+IF(COUNTBLANK(AF13:AF14)&gt;0,"",_xlfn.IFS((10^(3.516)*AF13/(10*AF14)^(2.559))&gt;=1,0,(10^(3.516)*AF13/(10*AF14)^(2.559))&gt;=0.9,1,(10^(3.516)*AF13/(10*AF14)^(2.559))&gt;=0.75,2,(10^(3.516)*AF13/(10*AF14)^(2.559))&lt;0.75,3))</f>
        <v/>
      </c>
      <c r="AG15" s="163" t="str" cm="1">
        <f t="array" ref="AG15">+IF(COUNTBLANK(AG13:AG14)&gt;0,"",_xlfn.IFS((10^(3.516)*AG13/(10*AG14)^(2.559))&gt;=1,0,(10^(3.516)*AG13/(10*AG14)^(2.559))&gt;=0.9,1,(10^(3.516)*AG13/(10*AG14)^(2.559))&gt;=0.75,2,(10^(3.516)*AG13/(10*AG14)^(2.559))&lt;0.75,3))</f>
        <v/>
      </c>
      <c r="AH15" s="164">
        <f>30-COUNTBLANK(D15:AG15)</f>
        <v>0</v>
      </c>
      <c r="AI15" s="156" t="str">
        <f>IF(COUNTBLANK(D15:AG15)=30,"",IF(('Basis of calculations'!M87/AH15&gt;=0.25),3,IF(OR(('Basis of calculations'!M87/AH15&gt;=0.1),(('Basis of calculations'!M87+'Basis of calculations'!L87)/AH15&gt;=0.4)),2,IF(OR(('Basis of calculations'!M87&gt;0),('Basis of calculations'!M87+'Basis of calculations'!L87)/AH15&gt;=0,(('Basis of calculations'!J87/AH15&lt;0.6))),1,0))))</f>
        <v/>
      </c>
      <c r="AJ15" s="96"/>
    </row>
    <row r="16" spans="2:36" x14ac:dyDescent="0.2">
      <c r="B16" s="94"/>
      <c r="C16" s="118" t="s">
        <v>26</v>
      </c>
      <c r="D16" s="143"/>
      <c r="E16" s="143"/>
      <c r="F16" s="143"/>
      <c r="G16" s="143"/>
      <c r="H16" s="143"/>
      <c r="I16" s="143"/>
      <c r="J16" s="151"/>
      <c r="K16" s="151"/>
      <c r="L16" s="151"/>
      <c r="M16" s="151"/>
      <c r="N16" s="151"/>
      <c r="O16" s="151"/>
      <c r="P16" s="151"/>
      <c r="Q16" s="151"/>
      <c r="R16" s="151"/>
      <c r="S16" s="151"/>
      <c r="T16" s="151"/>
      <c r="U16" s="151"/>
      <c r="V16" s="151"/>
      <c r="W16" s="151"/>
      <c r="X16" s="151"/>
      <c r="Y16" s="151"/>
      <c r="Z16" s="151"/>
      <c r="AA16" s="151"/>
      <c r="AB16" s="151"/>
      <c r="AC16" s="151"/>
      <c r="AD16" s="151"/>
      <c r="AE16" s="151"/>
      <c r="AF16" s="151"/>
      <c r="AG16" s="151"/>
      <c r="AH16" s="106">
        <f t="shared" ref="AH16:AH24" si="0">30-COUNTBLANK(D16:AG16)</f>
        <v>0</v>
      </c>
      <c r="AI16" s="162" t="str">
        <f>IF(COUNTBLANK(D16:AG16)=30,"",IF(('Basis of calculations'!I46/AH16&gt;=0.25),3,IF(OR(('Basis of calculations'!I46/AH16&gt;=0.1),(('Basis of calculations'!I46+'Basis of calculations'!H46)/AH16&gt;=0.4)),2,IF(OR(('Basis of calculations'!I46&gt;0),('Basis of calculations'!I46+'Basis of calculations'!H46)/AH16&gt;0,(('Basis of calculations'!F46/AH16&lt;0.6))),1,0))))</f>
        <v/>
      </c>
      <c r="AJ16" s="96"/>
    </row>
    <row r="17" spans="2:36" x14ac:dyDescent="0.2">
      <c r="B17" s="94"/>
      <c r="C17" s="118" t="s">
        <v>58</v>
      </c>
      <c r="D17" s="143"/>
      <c r="E17" s="143"/>
      <c r="F17" s="143"/>
      <c r="G17" s="143"/>
      <c r="H17" s="143"/>
      <c r="I17" s="143"/>
      <c r="J17" s="143"/>
      <c r="K17" s="143"/>
      <c r="L17" s="143"/>
      <c r="M17" s="143"/>
      <c r="N17" s="143"/>
      <c r="O17" s="143"/>
      <c r="P17" s="143"/>
      <c r="Q17" s="143"/>
      <c r="R17" s="143"/>
      <c r="S17" s="143"/>
      <c r="T17" s="143"/>
      <c r="U17" s="143"/>
      <c r="V17" s="143"/>
      <c r="W17" s="143"/>
      <c r="X17" s="143"/>
      <c r="Y17" s="143"/>
      <c r="Z17" s="143"/>
      <c r="AA17" s="143"/>
      <c r="AB17" s="143"/>
      <c r="AC17" s="143"/>
      <c r="AD17" s="143"/>
      <c r="AE17" s="143"/>
      <c r="AF17" s="143"/>
      <c r="AG17" s="143"/>
      <c r="AH17" s="106">
        <f t="shared" si="0"/>
        <v>0</v>
      </c>
      <c r="AI17" s="161" t="str">
        <f>IF(COUNTBLANK(D17:AG17)=30,"",IF(('Basis of calculations'!M46/AH17&gt;=0.25),3,IF(OR(('Basis of calculations'!M46/AH17&gt;=0.1),(('Basis of calculations'!M46+'Basis of calculations'!L46)/AH17&gt;=0.4)),2,IF(OR(('Basis of calculations'!M46&gt;0),('Basis of calculations'!M46+'Basis of calculations'!L46)/AH17&gt;0,(('Basis of calculations'!J46/AH17&lt;0.6))),1,0))))</f>
        <v/>
      </c>
      <c r="AJ17" s="96"/>
    </row>
    <row r="18" spans="2:36" x14ac:dyDescent="0.2">
      <c r="B18" s="94"/>
      <c r="C18" s="118" t="s">
        <v>138</v>
      </c>
      <c r="D18" s="143"/>
      <c r="E18" s="143"/>
      <c r="F18" s="143"/>
      <c r="G18" s="143"/>
      <c r="H18" s="143"/>
      <c r="I18" s="143"/>
      <c r="J18" s="143"/>
      <c r="K18" s="143"/>
      <c r="L18" s="143"/>
      <c r="M18" s="143"/>
      <c r="N18" s="143"/>
      <c r="O18" s="143"/>
      <c r="P18" s="143"/>
      <c r="Q18" s="143"/>
      <c r="R18" s="143"/>
      <c r="S18" s="143"/>
      <c r="T18" s="143"/>
      <c r="U18" s="143"/>
      <c r="V18" s="143"/>
      <c r="W18" s="143"/>
      <c r="X18" s="143"/>
      <c r="Y18" s="143"/>
      <c r="Z18" s="143"/>
      <c r="AA18" s="143"/>
      <c r="AB18" s="143"/>
      <c r="AC18" s="143"/>
      <c r="AD18" s="143"/>
      <c r="AE18" s="143"/>
      <c r="AF18" s="143"/>
      <c r="AG18" s="143"/>
      <c r="AH18" s="106">
        <f t="shared" si="0"/>
        <v>0</v>
      </c>
      <c r="AI18" s="161" t="str">
        <f>IF(COUNTBLANK(D18:AG18)=30,"",IF(('Basis of calculations'!I66/AH18&gt;=0.25),3,IF(OR(('Basis of calculations'!I66/AH18&gt;=0.1),(('Basis of calculations'!I66+'Basis of calculations'!H66)/AH18&gt;=0.4)),2,IF(OR(('Basis of calculations'!I66&gt;0),('Basis of calculations'!I66+'Basis of calculations'!H66)/AH18&gt;0,(('Basis of calculations'!F66/AH18&lt;0.6))),1,0))))</f>
        <v/>
      </c>
      <c r="AJ18" s="96"/>
    </row>
    <row r="19" spans="2:36" x14ac:dyDescent="0.2">
      <c r="B19" s="94"/>
      <c r="C19" s="118" t="s">
        <v>28</v>
      </c>
      <c r="D19" s="143"/>
      <c r="E19" s="143"/>
      <c r="F19" s="143"/>
      <c r="G19" s="143"/>
      <c r="H19" s="143"/>
      <c r="I19" s="143"/>
      <c r="J19" s="143"/>
      <c r="K19" s="143"/>
      <c r="L19" s="143"/>
      <c r="M19" s="143"/>
      <c r="N19" s="143"/>
      <c r="O19" s="143"/>
      <c r="P19" s="143"/>
      <c r="Q19" s="143"/>
      <c r="R19" s="143"/>
      <c r="S19" s="143"/>
      <c r="T19" s="143"/>
      <c r="U19" s="143"/>
      <c r="V19" s="143"/>
      <c r="W19" s="143"/>
      <c r="X19" s="143"/>
      <c r="Y19" s="143"/>
      <c r="Z19" s="143"/>
      <c r="AA19" s="143"/>
      <c r="AB19" s="143"/>
      <c r="AC19" s="143"/>
      <c r="AD19" s="143"/>
      <c r="AE19" s="143"/>
      <c r="AF19" s="143"/>
      <c r="AG19" s="143"/>
      <c r="AH19" s="106">
        <f t="shared" si="0"/>
        <v>0</v>
      </c>
      <c r="AI19" s="161" t="str">
        <f>IF(COUNTBLANK(D19:AG19)=30,"",IF(('Basis of calculations'!M66/AH19&gt;=0.25),3,IF(OR(('Basis of calculations'!M66/AH19&gt;=0.1),(('Basis of calculations'!M66+'Basis of calculations'!L66)/AH19&gt;=0.4)),2,IF(OR(('Basis of calculations'!M66&gt;0),('Basis of calculations'!M66+'Basis of calculations'!L66)/AH19&gt;0,(('Basis of calculations'!J66/AH19&lt;0.6))),1,0))))</f>
        <v/>
      </c>
      <c r="AJ19" s="96"/>
    </row>
    <row r="20" spans="2:36" ht="17" thickBot="1" x14ac:dyDescent="0.25">
      <c r="B20" s="94"/>
      <c r="C20" s="118" t="s">
        <v>139</v>
      </c>
      <c r="D20" s="143"/>
      <c r="E20" s="143"/>
      <c r="F20" s="143"/>
      <c r="G20" s="143"/>
      <c r="H20" s="143"/>
      <c r="I20" s="143"/>
      <c r="J20" s="143"/>
      <c r="K20" s="143"/>
      <c r="L20" s="143"/>
      <c r="M20" s="143"/>
      <c r="N20" s="143"/>
      <c r="O20" s="143"/>
      <c r="P20" s="143"/>
      <c r="Q20" s="143"/>
      <c r="R20" s="143"/>
      <c r="S20" s="143"/>
      <c r="T20" s="143"/>
      <c r="U20" s="143"/>
      <c r="V20" s="143"/>
      <c r="W20" s="143"/>
      <c r="X20" s="143"/>
      <c r="Y20" s="143"/>
      <c r="Z20" s="143"/>
      <c r="AA20" s="143"/>
      <c r="AB20" s="143"/>
      <c r="AC20" s="143"/>
      <c r="AD20" s="143"/>
      <c r="AE20" s="143"/>
      <c r="AF20" s="143"/>
      <c r="AG20" s="143"/>
      <c r="AH20" s="111">
        <f t="shared" si="0"/>
        <v>0</v>
      </c>
      <c r="AI20" s="161" t="str">
        <f>IF(COUNTBLANK(D20:AG20)=30,"",IF(('Basis of calculations'!I87/AH20&gt;=0.25),3,IF(OR(('Basis of calculations'!I87/AH20&gt;=0.1),(('Basis of calculations'!I87+'Basis of calculations'!H87)/AH20&gt;=0.4)),2,IF(OR(('Basis of calculations'!I87&gt;0),('Basis of calculations'!I87+'Basis of calculations'!H87)/AH20&gt;0,(('Basis of calculations'!F87/AH20&lt;0.6))),1,0))))</f>
        <v/>
      </c>
      <c r="AJ20" s="96"/>
    </row>
    <row r="21" spans="2:36" x14ac:dyDescent="0.2">
      <c r="B21" s="94"/>
      <c r="C21" s="118" t="s">
        <v>29</v>
      </c>
      <c r="D21" s="143"/>
      <c r="E21" s="143"/>
      <c r="F21" s="143"/>
      <c r="G21" s="143"/>
      <c r="H21" s="143"/>
      <c r="I21" s="143"/>
      <c r="J21" s="143"/>
      <c r="K21" s="143"/>
      <c r="L21" s="143"/>
      <c r="M21" s="143"/>
      <c r="N21" s="143"/>
      <c r="O21" s="143"/>
      <c r="P21" s="143"/>
      <c r="Q21" s="143"/>
      <c r="R21" s="143"/>
      <c r="S21" s="143"/>
      <c r="T21" s="143"/>
      <c r="U21" s="143"/>
      <c r="V21" s="143"/>
      <c r="W21" s="143"/>
      <c r="X21" s="143"/>
      <c r="Y21" s="143"/>
      <c r="Z21" s="143"/>
      <c r="AA21" s="143"/>
      <c r="AB21" s="143"/>
      <c r="AC21" s="143"/>
      <c r="AD21" s="143"/>
      <c r="AE21" s="143"/>
      <c r="AF21" s="143"/>
      <c r="AG21" s="143"/>
      <c r="AH21" s="106">
        <f t="shared" si="0"/>
        <v>0</v>
      </c>
      <c r="AI21" s="161" t="str">
        <f>IF(COUNTBLANK(D21:AG21)=30,"",IF(('Basis of calculations'!M107/AH21&gt;=0.25),3,IF(OR(('Basis of calculations'!M107/AH21&gt;=0.1),(('Basis of calculations'!M107+'Basis of calculations'!L107)/AH21&gt;=0.4)),2,IF(OR(('Basis of calculations'!M107&gt;0),('Basis of calculations'!M107+'Basis of calculations'!L107)/AH21&gt;0,(('Basis of calculations'!J107/AH21&lt;0.6))),1,0))))</f>
        <v/>
      </c>
      <c r="AJ21" s="96"/>
    </row>
    <row r="22" spans="2:36" x14ac:dyDescent="0.2">
      <c r="B22" s="94"/>
      <c r="C22" s="118" t="s">
        <v>30</v>
      </c>
      <c r="D22" s="143"/>
      <c r="E22" s="143"/>
      <c r="F22" s="143"/>
      <c r="G22" s="143"/>
      <c r="H22" s="143"/>
      <c r="I22" s="143"/>
      <c r="J22" s="143"/>
      <c r="K22" s="143"/>
      <c r="L22" s="143"/>
      <c r="M22" s="143"/>
      <c r="N22" s="143"/>
      <c r="O22" s="143"/>
      <c r="P22" s="143"/>
      <c r="Q22" s="143"/>
      <c r="R22" s="143"/>
      <c r="S22" s="143"/>
      <c r="T22" s="143"/>
      <c r="U22" s="143"/>
      <c r="V22" s="143"/>
      <c r="W22" s="143"/>
      <c r="X22" s="143"/>
      <c r="Y22" s="143"/>
      <c r="Z22" s="143"/>
      <c r="AA22" s="143"/>
      <c r="AB22" s="143"/>
      <c r="AC22" s="143"/>
      <c r="AD22" s="143"/>
      <c r="AE22" s="143"/>
      <c r="AF22" s="143"/>
      <c r="AG22" s="143"/>
      <c r="AH22" s="106">
        <f t="shared" si="0"/>
        <v>0</v>
      </c>
      <c r="AI22" s="161" t="str">
        <f>IF(COUNTBLANK(D22:AG22)=30,"",IF(('Basis of calculations'!I107/AH22&gt;=0.25),3,IF(OR(('Basis of calculations'!I107/AH22&gt;=0.1),(('Basis of calculations'!I107+'Basis of calculations'!H107)/AH22&gt;=0.4)),2,IF(OR(('Basis of calculations'!I107&gt;0),('Basis of calculations'!I107+'Basis of calculations'!H107)/AH22&gt;0,(('Basis of calculations'!F107/AH22&lt;0.6))),1,0))))</f>
        <v/>
      </c>
      <c r="AJ22" s="96"/>
    </row>
    <row r="23" spans="2:36" x14ac:dyDescent="0.2">
      <c r="B23" s="94"/>
      <c r="C23" s="118" t="s">
        <v>31</v>
      </c>
      <c r="D23" s="143"/>
      <c r="E23" s="143"/>
      <c r="F23" s="143"/>
      <c r="G23" s="143"/>
      <c r="H23" s="143"/>
      <c r="I23" s="143"/>
      <c r="J23" s="143"/>
      <c r="K23" s="143"/>
      <c r="L23" s="143"/>
      <c r="M23" s="143"/>
      <c r="N23" s="143"/>
      <c r="O23" s="143"/>
      <c r="P23" s="143"/>
      <c r="Q23" s="143"/>
      <c r="R23" s="143"/>
      <c r="S23" s="143"/>
      <c r="T23" s="143"/>
      <c r="U23" s="143"/>
      <c r="V23" s="143"/>
      <c r="W23" s="143"/>
      <c r="X23" s="143"/>
      <c r="Y23" s="143"/>
      <c r="Z23" s="143"/>
      <c r="AA23" s="143"/>
      <c r="AB23" s="143"/>
      <c r="AC23" s="143"/>
      <c r="AD23" s="143"/>
      <c r="AE23" s="143"/>
      <c r="AF23" s="143"/>
      <c r="AG23" s="143"/>
      <c r="AH23" s="106">
        <f t="shared" si="0"/>
        <v>0</v>
      </c>
      <c r="AI23" s="161" t="str">
        <f>IF(COUNTBLANK(D23:AG23)=30,"",IF(('Basis of calculations'!M127/AH23&gt;=0.25),3,IF(OR(('Basis of calculations'!M127/AH23&gt;=0.1),(('Basis of calculations'!M127+'Basis of calculations'!L127)/AH23&gt;=0.4)),2,IF(OR(('Basis of calculations'!M127&gt;0),('Basis of calculations'!M127+'Basis of calculations'!L127)/AH23&gt;0,(('Basis of calculations'!J127/AH23&lt;0.6))),1,0))))</f>
        <v/>
      </c>
      <c r="AJ23" s="96"/>
    </row>
    <row r="24" spans="2:36" ht="17" thickBot="1" x14ac:dyDescent="0.25">
      <c r="B24" s="94"/>
      <c r="C24" s="152" t="s">
        <v>32</v>
      </c>
      <c r="D24" s="143"/>
      <c r="E24" s="143"/>
      <c r="F24" s="143"/>
      <c r="G24" s="143"/>
      <c r="H24" s="143"/>
      <c r="I24" s="143"/>
      <c r="J24" s="149"/>
      <c r="K24" s="149"/>
      <c r="L24" s="149"/>
      <c r="M24" s="149"/>
      <c r="N24" s="149"/>
      <c r="O24" s="149"/>
      <c r="P24" s="149"/>
      <c r="Q24" s="149"/>
      <c r="R24" s="149"/>
      <c r="S24" s="149"/>
      <c r="T24" s="149"/>
      <c r="U24" s="149"/>
      <c r="V24" s="149"/>
      <c r="W24" s="149"/>
      <c r="X24" s="149"/>
      <c r="Y24" s="149"/>
      <c r="Z24" s="149"/>
      <c r="AA24" s="149"/>
      <c r="AB24" s="149"/>
      <c r="AC24" s="149"/>
      <c r="AD24" s="149"/>
      <c r="AE24" s="149"/>
      <c r="AF24" s="149"/>
      <c r="AG24" s="149"/>
      <c r="AH24" s="197">
        <f t="shared" si="0"/>
        <v>0</v>
      </c>
      <c r="AI24" s="198" t="str">
        <f>IF(COUNTBLANK(D24:AG24)=30,"",IF(('Basis of calculations'!I127/AH24&gt;=0.25),3,IF(OR(('Basis of calculations'!I127/AH24&gt;=0.1),(('Basis of calculations'!I127+'Basis of calculations'!H127)/AH24&gt;=0.4)),2,IF(OR(('Basis of calculations'!I127&gt;0),('Basis of calculations'!I127+'Basis of calculations'!H127)/AH24&gt;0,(('Basis of calculations'!F127/AH24&lt;0.6))),1,0))))</f>
        <v/>
      </c>
      <c r="AJ24" s="96"/>
    </row>
    <row r="25" spans="2:36" x14ac:dyDescent="0.2">
      <c r="B25" s="94"/>
      <c r="C25" s="199" t="s">
        <v>6</v>
      </c>
      <c r="D25" s="203" t="str">
        <f>+IF(COUNTBLANK(D18:D24)&gt;4,"",((IF(COUNTBLANK(D15)=0,D15^2,0)+(D16)^2+0.5*(D17)^2+D18^2+D19^2+2*D20^2+D21^2+D22^2+D23^2+D24^2)/(9*(10-COUNTBLANK(D15:D16)-COUNTBLANK(D18:D24)-COUNTBLANK(D20)+0.5*(1-COUNTBLANK(D17))))*100))</f>
        <v/>
      </c>
      <c r="E25" s="200" t="str">
        <f>+IF(COUNTBLANK(E18:E24)&gt;4,"",((IF(COUNTBLANK(E15)=0,E15^2,0)+(E16)^2+0.5*(E17)^2+E18^2+E19^2+2*E20^2+E21^2+E22^2+E23^2+E24^2)/(9*(10-COUNTBLANK(E15:E16)-COUNTBLANK(E18:E24)-COUNTBLANK(E20)+0.5*(1-COUNTBLANK(E17))))*100))</f>
        <v/>
      </c>
      <c r="F25" s="200" t="str">
        <f>+IF(COUNTBLANK(F18:F24)&gt;4,"",((IF(COUNTBLANK(F15)=0,F15^2,0)+(F16)^2+0.5*(F17)^2+F18^2+F19^2+2*F20^2+F21^2+F22^2+F23^2+F24^2)/(9*(10-COUNTBLANK(F15:F16)-COUNTBLANK(F18:F24)-COUNTBLANK(F20)+0.5*(1-COUNTBLANK(F17))))*100))</f>
        <v/>
      </c>
      <c r="G25" s="200" t="str">
        <f>+IF(COUNTBLANK(G18:G24)&gt;4,"",((IF(COUNTBLANK(G15)=0,G15^2,0)+(G16)^2+0.5*(G17)^2+G18^2+G19^2+2*G20^2+G21^2+G22^2+G23^2+G24^2)/(9*(10-COUNTBLANK(G15:G16)-COUNTBLANK(G18:G24)-COUNTBLANK(G20)+0.5*(1-COUNTBLANK(G17))))*100))</f>
        <v/>
      </c>
      <c r="H25" s="200" t="str">
        <f>+IF(COUNTBLANK(H18:H24)&gt;4,"",((IF(COUNTBLANK(H15)=0,H15^2,0)+(H16)^2+0.5*(H17)^2+H18^2+H19^2+2*H20^2+H21^2+H22^2+H23^2+H24^2)/(9*(10-COUNTBLANK(H15:H16)-COUNTBLANK(H18:H24)-COUNTBLANK(H20)+0.5*(1-COUNTBLANK(H17))))*100))</f>
        <v/>
      </c>
      <c r="I25" s="200" t="str">
        <f t="shared" ref="I25:AH25" si="1">+IF(COUNTBLANK(I18:I24)&gt;4,"",((IF(COUNTBLANK(I15)=0,I15^2,0)+(I16)^2+0.5*(I17)^2+I18^2+I19^2+2*I20^2+I21^2+I22^2+I23^2+I24^2)/(9*(10-COUNTBLANK(I15:I16)-COUNTBLANK(I18:I24)-COUNTBLANK(I20)+0.5*(1-COUNTBLANK(I17))))*100))</f>
        <v/>
      </c>
      <c r="J25" s="200" t="str">
        <f t="shared" si="1"/>
        <v/>
      </c>
      <c r="K25" s="200" t="str">
        <f t="shared" si="1"/>
        <v/>
      </c>
      <c r="L25" s="200" t="str">
        <f t="shared" si="1"/>
        <v/>
      </c>
      <c r="M25" s="200" t="str">
        <f t="shared" si="1"/>
        <v/>
      </c>
      <c r="N25" s="200" t="str">
        <f t="shared" si="1"/>
        <v/>
      </c>
      <c r="O25" s="200" t="str">
        <f t="shared" si="1"/>
        <v/>
      </c>
      <c r="P25" s="200" t="str">
        <f t="shared" si="1"/>
        <v/>
      </c>
      <c r="Q25" s="200" t="str">
        <f t="shared" si="1"/>
        <v/>
      </c>
      <c r="R25" s="200" t="str">
        <f t="shared" si="1"/>
        <v/>
      </c>
      <c r="S25" s="200" t="str">
        <f t="shared" si="1"/>
        <v/>
      </c>
      <c r="T25" s="200" t="str">
        <f t="shared" si="1"/>
        <v/>
      </c>
      <c r="U25" s="200" t="str">
        <f t="shared" si="1"/>
        <v/>
      </c>
      <c r="V25" s="200" t="str">
        <f t="shared" si="1"/>
        <v/>
      </c>
      <c r="W25" s="200" t="str">
        <f t="shared" si="1"/>
        <v/>
      </c>
      <c r="X25" s="200" t="str">
        <f t="shared" si="1"/>
        <v/>
      </c>
      <c r="Y25" s="200" t="str">
        <f t="shared" si="1"/>
        <v/>
      </c>
      <c r="Z25" s="200" t="str">
        <f t="shared" si="1"/>
        <v/>
      </c>
      <c r="AA25" s="200" t="str">
        <f t="shared" si="1"/>
        <v/>
      </c>
      <c r="AB25" s="200" t="str">
        <f t="shared" si="1"/>
        <v/>
      </c>
      <c r="AC25" s="200" t="str">
        <f t="shared" si="1"/>
        <v/>
      </c>
      <c r="AD25" s="200" t="str">
        <f t="shared" si="1"/>
        <v/>
      </c>
      <c r="AE25" s="200" t="str">
        <f t="shared" si="1"/>
        <v/>
      </c>
      <c r="AF25" s="200" t="str">
        <f t="shared" si="1"/>
        <v/>
      </c>
      <c r="AG25" s="200" t="str">
        <f t="shared" si="1"/>
        <v/>
      </c>
      <c r="AH25" s="201">
        <f t="shared" si="1"/>
        <v>0</v>
      </c>
      <c r="AI25" s="229"/>
      <c r="AJ25" s="96"/>
    </row>
    <row r="26" spans="2:36" ht="17" thickBot="1" x14ac:dyDescent="0.25">
      <c r="B26" s="94"/>
      <c r="C26" s="116" t="s">
        <v>140</v>
      </c>
      <c r="D26" s="204" t="str">
        <f>+IF(D25="","",IF(D25&gt;=30,3,IF(D25&gt;=10,2,IF(MAX(D16:D24)=3,2,IF(D25&lt;&gt;0,1,0)))))</f>
        <v/>
      </c>
      <c r="E26" s="159" t="str">
        <f t="shared" ref="E26" si="2">+IF(E25="","",IF(E25&gt;=30,3,IF(E25&gt;=10,2,IF(MAX(E16:E24)=3,2,IF(E25&lt;&gt;0,1,0)))))</f>
        <v/>
      </c>
      <c r="F26" s="159" t="str">
        <f>+IF(F25="","",IF(F25&gt;=30,3,IF(F25&gt;=10,2,IF(MAX(F16:F24)=3,2,IF(F25&lt;&gt;0,1,0)))))</f>
        <v/>
      </c>
      <c r="G26" s="159" t="str">
        <f>+IF(G25="","",IF(G25&gt;=30,3,IF(G25&gt;=10,2,IF(MAX(G16:G24)=3,2,IF(G25&lt;&gt;0,1,0)))))</f>
        <v/>
      </c>
      <c r="H26" s="159" t="str">
        <f t="shared" ref="H26:AH26" si="3">+IF(H25="","",IF(H25&gt;=30,3,IF(H25&gt;=10,2,IF(MAX(H16:H24)=3,2,IF(H25&lt;&gt;0,1,0)))))</f>
        <v/>
      </c>
      <c r="I26" s="159" t="str">
        <f t="shared" si="3"/>
        <v/>
      </c>
      <c r="J26" s="159" t="str">
        <f t="shared" si="3"/>
        <v/>
      </c>
      <c r="K26" s="159" t="str">
        <f t="shared" si="3"/>
        <v/>
      </c>
      <c r="L26" s="159" t="str">
        <f t="shared" si="3"/>
        <v/>
      </c>
      <c r="M26" s="159" t="str">
        <f t="shared" si="3"/>
        <v/>
      </c>
      <c r="N26" s="159" t="str">
        <f t="shared" si="3"/>
        <v/>
      </c>
      <c r="O26" s="159" t="str">
        <f t="shared" si="3"/>
        <v/>
      </c>
      <c r="P26" s="159" t="str">
        <f t="shared" si="3"/>
        <v/>
      </c>
      <c r="Q26" s="159" t="str">
        <f t="shared" si="3"/>
        <v/>
      </c>
      <c r="R26" s="159" t="str">
        <f t="shared" si="3"/>
        <v/>
      </c>
      <c r="S26" s="159" t="str">
        <f t="shared" si="3"/>
        <v/>
      </c>
      <c r="T26" s="159" t="str">
        <f t="shared" si="3"/>
        <v/>
      </c>
      <c r="U26" s="159" t="str">
        <f t="shared" si="3"/>
        <v/>
      </c>
      <c r="V26" s="159" t="str">
        <f t="shared" si="3"/>
        <v/>
      </c>
      <c r="W26" s="159" t="str">
        <f t="shared" si="3"/>
        <v/>
      </c>
      <c r="X26" s="159" t="str">
        <f t="shared" si="3"/>
        <v/>
      </c>
      <c r="Y26" s="159" t="str">
        <f t="shared" si="3"/>
        <v/>
      </c>
      <c r="Z26" s="159" t="str">
        <f t="shared" si="3"/>
        <v/>
      </c>
      <c r="AA26" s="159" t="str">
        <f t="shared" si="3"/>
        <v/>
      </c>
      <c r="AB26" s="159" t="str">
        <f t="shared" si="3"/>
        <v/>
      </c>
      <c r="AC26" s="159" t="str">
        <f t="shared" si="3"/>
        <v/>
      </c>
      <c r="AD26" s="159" t="str">
        <f t="shared" si="3"/>
        <v/>
      </c>
      <c r="AE26" s="159" t="str">
        <f t="shared" si="3"/>
        <v/>
      </c>
      <c r="AF26" s="159" t="str">
        <f t="shared" si="3"/>
        <v/>
      </c>
      <c r="AG26" s="159" t="str">
        <f>+IF(AG25="","",IF(AG25&gt;=30,3,IF(AG25&gt;=10,2,IF(MAX(AG16:AG24)=3,2,IF(AG25&lt;&gt;0,1,0)))))</f>
        <v/>
      </c>
      <c r="AH26" s="160">
        <f t="shared" si="3"/>
        <v>0</v>
      </c>
      <c r="AI26" s="230"/>
      <c r="AJ26" s="96"/>
    </row>
    <row r="27" spans="2:36" ht="17" thickBot="1" x14ac:dyDescent="0.25">
      <c r="B27" s="94"/>
      <c r="C27" s="117"/>
      <c r="D27" s="140"/>
      <c r="E27" s="140"/>
      <c r="F27" s="140"/>
      <c r="G27" s="140"/>
      <c r="H27" s="140"/>
      <c r="I27" s="140"/>
      <c r="J27" s="140"/>
      <c r="K27" s="140"/>
      <c r="L27" s="140"/>
      <c r="M27" s="140"/>
      <c r="N27" s="140"/>
      <c r="O27" s="140"/>
      <c r="P27" s="140"/>
      <c r="Q27" s="140"/>
      <c r="R27" s="140"/>
      <c r="S27" s="140"/>
      <c r="T27" s="140"/>
      <c r="U27" s="140"/>
      <c r="V27" s="140"/>
      <c r="W27" s="140"/>
      <c r="X27" s="140"/>
      <c r="Y27" s="140"/>
      <c r="Z27" s="140"/>
      <c r="AA27" s="140"/>
      <c r="AB27" s="140"/>
      <c r="AC27" s="140"/>
      <c r="AD27" s="140"/>
      <c r="AE27" s="140"/>
      <c r="AF27" s="140"/>
      <c r="AG27" s="140"/>
      <c r="AH27" s="140"/>
      <c r="AI27" s="140"/>
      <c r="AJ27" s="96"/>
    </row>
    <row r="28" spans="2:36" ht="17" thickBot="1" x14ac:dyDescent="0.25">
      <c r="B28" s="94"/>
      <c r="C28" s="386"/>
      <c r="D28" s="388" t="s">
        <v>53</v>
      </c>
      <c r="E28" s="389"/>
      <c r="F28" s="389"/>
      <c r="G28" s="389"/>
      <c r="H28" s="389"/>
      <c r="I28" s="389"/>
      <c r="J28" s="389"/>
      <c r="K28" s="389"/>
      <c r="L28" s="389"/>
      <c r="M28" s="389"/>
      <c r="N28" s="389"/>
      <c r="O28" s="389"/>
      <c r="P28" s="389"/>
      <c r="Q28" s="389"/>
      <c r="R28" s="389"/>
      <c r="S28" s="389"/>
      <c r="T28" s="389"/>
      <c r="U28" s="389"/>
      <c r="V28" s="389"/>
      <c r="W28" s="389"/>
      <c r="X28" s="389"/>
      <c r="Y28" s="389"/>
      <c r="Z28" s="389"/>
      <c r="AA28" s="389"/>
      <c r="AB28" s="389"/>
      <c r="AC28" s="389"/>
      <c r="AD28" s="389"/>
      <c r="AE28" s="389"/>
      <c r="AF28" s="389"/>
      <c r="AG28" s="389"/>
      <c r="AH28" s="389"/>
      <c r="AI28" s="390"/>
      <c r="AJ28" s="96"/>
    </row>
    <row r="29" spans="2:36" ht="19" x14ac:dyDescent="0.2">
      <c r="B29" s="94"/>
      <c r="C29" s="387"/>
      <c r="D29" s="175">
        <v>1</v>
      </c>
      <c r="E29" s="169">
        <v>2</v>
      </c>
      <c r="F29" s="169">
        <v>3</v>
      </c>
      <c r="G29" s="169">
        <v>4</v>
      </c>
      <c r="H29" s="169">
        <v>5</v>
      </c>
      <c r="I29" s="169">
        <v>6</v>
      </c>
      <c r="J29" s="169">
        <v>7</v>
      </c>
      <c r="K29" s="169">
        <v>8</v>
      </c>
      <c r="L29" s="169">
        <v>9</v>
      </c>
      <c r="M29" s="169">
        <v>10</v>
      </c>
      <c r="N29" s="169">
        <v>11</v>
      </c>
      <c r="O29" s="169">
        <v>12</v>
      </c>
      <c r="P29" s="169">
        <v>13</v>
      </c>
      <c r="Q29" s="169">
        <v>14</v>
      </c>
      <c r="R29" s="169">
        <v>15</v>
      </c>
      <c r="S29" s="169">
        <v>16</v>
      </c>
      <c r="T29" s="169">
        <v>17</v>
      </c>
      <c r="U29" s="169">
        <v>18</v>
      </c>
      <c r="V29" s="169">
        <v>19</v>
      </c>
      <c r="W29" s="169">
        <v>20</v>
      </c>
      <c r="X29" s="169">
        <v>21</v>
      </c>
      <c r="Y29" s="169">
        <v>22</v>
      </c>
      <c r="Z29" s="169">
        <v>23</v>
      </c>
      <c r="AA29" s="169">
        <v>24</v>
      </c>
      <c r="AB29" s="169">
        <v>25</v>
      </c>
      <c r="AC29" s="169">
        <v>26</v>
      </c>
      <c r="AD29" s="169">
        <v>27</v>
      </c>
      <c r="AE29" s="169">
        <v>28</v>
      </c>
      <c r="AF29" s="169">
        <v>29</v>
      </c>
      <c r="AG29" s="169">
        <v>30</v>
      </c>
      <c r="AH29" s="119"/>
      <c r="AI29" s="128" t="s">
        <v>61</v>
      </c>
      <c r="AJ29" s="96"/>
    </row>
    <row r="30" spans="2:36" ht="19" x14ac:dyDescent="0.2">
      <c r="B30" s="94"/>
      <c r="C30" s="148" t="s">
        <v>33</v>
      </c>
      <c r="D30" s="143"/>
      <c r="E30" s="107"/>
      <c r="F30" s="107"/>
      <c r="G30" s="107"/>
      <c r="H30" s="107"/>
      <c r="I30" s="107"/>
      <c r="J30" s="107"/>
      <c r="K30" s="108"/>
      <c r="L30" s="108"/>
      <c r="M30" s="108"/>
      <c r="N30" s="107"/>
      <c r="O30" s="107"/>
      <c r="P30" s="107"/>
      <c r="Q30" s="107"/>
      <c r="R30" s="107"/>
      <c r="S30" s="107"/>
      <c r="T30" s="107"/>
      <c r="U30" s="107"/>
      <c r="V30" s="107"/>
      <c r="W30" s="107"/>
      <c r="X30" s="107"/>
      <c r="Y30" s="107"/>
      <c r="Z30" s="108"/>
      <c r="AA30" s="108"/>
      <c r="AB30" s="108"/>
      <c r="AC30" s="107"/>
      <c r="AD30" s="107"/>
      <c r="AE30" s="107"/>
      <c r="AF30" s="107"/>
      <c r="AG30" s="107"/>
      <c r="AH30" s="119"/>
      <c r="AI30" s="231"/>
      <c r="AJ30" s="96"/>
    </row>
    <row r="31" spans="2:36" ht="19" x14ac:dyDescent="0.2">
      <c r="B31" s="94"/>
      <c r="C31" s="118" t="s">
        <v>3</v>
      </c>
      <c r="D31" s="151"/>
      <c r="E31" s="108"/>
      <c r="F31" s="108"/>
      <c r="G31" s="108"/>
      <c r="H31" s="108"/>
      <c r="I31" s="108"/>
      <c r="J31" s="108"/>
      <c r="K31" s="108"/>
      <c r="L31" s="108"/>
      <c r="M31" s="108"/>
      <c r="N31" s="108"/>
      <c r="O31" s="108"/>
      <c r="P31" s="108"/>
      <c r="Q31" s="108"/>
      <c r="R31" s="108"/>
      <c r="S31" s="108"/>
      <c r="T31" s="108"/>
      <c r="U31" s="108"/>
      <c r="V31" s="108"/>
      <c r="W31" s="108"/>
      <c r="X31" s="108"/>
      <c r="Y31" s="108"/>
      <c r="Z31" s="108"/>
      <c r="AA31" s="108"/>
      <c r="AB31" s="108"/>
      <c r="AC31" s="108"/>
      <c r="AD31" s="108"/>
      <c r="AE31" s="108"/>
      <c r="AF31" s="108"/>
      <c r="AG31" s="108"/>
      <c r="AH31" s="119"/>
      <c r="AI31" s="171" t="str">
        <f>IF(COUNTBLANK(D31:AG31)=30,"",AVERAGE(D31:AG31))</f>
        <v/>
      </c>
      <c r="AJ31" s="96"/>
    </row>
    <row r="32" spans="2:36" ht="19" x14ac:dyDescent="0.2">
      <c r="B32" s="94"/>
      <c r="C32" s="148" t="s">
        <v>34</v>
      </c>
      <c r="D32" s="143"/>
      <c r="E32" s="107"/>
      <c r="F32" s="107"/>
      <c r="G32" s="107"/>
      <c r="H32" s="107"/>
      <c r="I32" s="107"/>
      <c r="J32" s="107"/>
      <c r="K32" s="108"/>
      <c r="L32" s="108"/>
      <c r="M32" s="108"/>
      <c r="N32" s="107"/>
      <c r="O32" s="107"/>
      <c r="P32" s="107"/>
      <c r="Q32" s="107"/>
      <c r="R32" s="107"/>
      <c r="S32" s="107"/>
      <c r="T32" s="107"/>
      <c r="U32" s="107"/>
      <c r="V32" s="107"/>
      <c r="W32" s="107"/>
      <c r="X32" s="107"/>
      <c r="Y32" s="107"/>
      <c r="Z32" s="108"/>
      <c r="AA32" s="108"/>
      <c r="AB32" s="108"/>
      <c r="AC32" s="107"/>
      <c r="AD32" s="107"/>
      <c r="AE32" s="107"/>
      <c r="AF32" s="107"/>
      <c r="AG32" s="107"/>
      <c r="AH32" s="119"/>
      <c r="AI32" s="171" t="str">
        <f t="shared" ref="AI32:AI39" si="4">IF(COUNTBLANK(D32:AG32)=30,"",AVERAGE(D32:AG32))</f>
        <v/>
      </c>
      <c r="AJ32" s="96"/>
    </row>
    <row r="33" spans="2:36" ht="19" x14ac:dyDescent="0.2">
      <c r="B33" s="94"/>
      <c r="C33" s="118" t="s">
        <v>35</v>
      </c>
      <c r="D33" s="143"/>
      <c r="E33" s="107"/>
      <c r="F33" s="107"/>
      <c r="G33" s="107"/>
      <c r="H33" s="107"/>
      <c r="I33" s="107"/>
      <c r="J33" s="107"/>
      <c r="K33" s="108"/>
      <c r="L33" s="108"/>
      <c r="M33" s="108"/>
      <c r="N33" s="107"/>
      <c r="O33" s="108"/>
      <c r="P33" s="107"/>
      <c r="Q33" s="107"/>
      <c r="R33" s="107"/>
      <c r="S33" s="107"/>
      <c r="T33" s="107"/>
      <c r="U33" s="107"/>
      <c r="V33" s="107"/>
      <c r="W33" s="107"/>
      <c r="X33" s="107"/>
      <c r="Y33" s="107"/>
      <c r="Z33" s="108"/>
      <c r="AA33" s="108"/>
      <c r="AB33" s="108"/>
      <c r="AC33" s="107"/>
      <c r="AD33" s="108"/>
      <c r="AE33" s="107"/>
      <c r="AF33" s="107"/>
      <c r="AG33" s="107"/>
      <c r="AH33" s="119"/>
      <c r="AI33" s="171" t="str">
        <f t="shared" si="4"/>
        <v/>
      </c>
      <c r="AJ33" s="96"/>
    </row>
    <row r="34" spans="2:36" ht="19" x14ac:dyDescent="0.2">
      <c r="B34" s="94"/>
      <c r="C34" s="118" t="s">
        <v>36</v>
      </c>
      <c r="D34" s="143"/>
      <c r="E34" s="107"/>
      <c r="F34" s="107"/>
      <c r="G34" s="107"/>
      <c r="H34" s="107"/>
      <c r="I34" s="107"/>
      <c r="J34" s="107"/>
      <c r="K34" s="108"/>
      <c r="L34" s="108"/>
      <c r="M34" s="108"/>
      <c r="N34" s="107"/>
      <c r="O34" s="108"/>
      <c r="P34" s="107"/>
      <c r="Q34" s="107"/>
      <c r="R34" s="107"/>
      <c r="S34" s="107"/>
      <c r="T34" s="107"/>
      <c r="U34" s="107"/>
      <c r="V34" s="107"/>
      <c r="W34" s="107"/>
      <c r="X34" s="107"/>
      <c r="Y34" s="107"/>
      <c r="Z34" s="108"/>
      <c r="AA34" s="108"/>
      <c r="AB34" s="108"/>
      <c r="AC34" s="107"/>
      <c r="AD34" s="108"/>
      <c r="AE34" s="107"/>
      <c r="AF34" s="107"/>
      <c r="AG34" s="107"/>
      <c r="AH34" s="119"/>
      <c r="AI34" s="171" t="str">
        <f t="shared" si="4"/>
        <v/>
      </c>
      <c r="AJ34" s="96"/>
    </row>
    <row r="35" spans="2:36" ht="19" x14ac:dyDescent="0.2">
      <c r="B35" s="94"/>
      <c r="C35" s="147" t="s">
        <v>37</v>
      </c>
      <c r="D35" s="143"/>
      <c r="E35" s="107"/>
      <c r="F35" s="107"/>
      <c r="G35" s="107"/>
      <c r="H35" s="107"/>
      <c r="I35" s="107"/>
      <c r="J35" s="107"/>
      <c r="K35" s="108"/>
      <c r="L35" s="108"/>
      <c r="M35" s="108"/>
      <c r="N35" s="107"/>
      <c r="O35" s="108"/>
      <c r="P35" s="107"/>
      <c r="Q35" s="107"/>
      <c r="R35" s="107"/>
      <c r="S35" s="107"/>
      <c r="T35" s="107"/>
      <c r="U35" s="107"/>
      <c r="V35" s="107"/>
      <c r="W35" s="107"/>
      <c r="X35" s="107"/>
      <c r="Y35" s="107"/>
      <c r="Z35" s="108"/>
      <c r="AA35" s="108"/>
      <c r="AB35" s="108"/>
      <c r="AC35" s="107"/>
      <c r="AD35" s="108"/>
      <c r="AE35" s="107"/>
      <c r="AF35" s="107"/>
      <c r="AG35" s="107"/>
      <c r="AH35" s="119"/>
      <c r="AI35" s="171" t="str">
        <f t="shared" si="4"/>
        <v/>
      </c>
      <c r="AJ35" s="96"/>
    </row>
    <row r="36" spans="2:36" ht="19" x14ac:dyDescent="0.2">
      <c r="B36" s="94"/>
      <c r="C36" s="118" t="s">
        <v>38</v>
      </c>
      <c r="D36" s="143"/>
      <c r="E36" s="107"/>
      <c r="F36" s="107"/>
      <c r="G36" s="107"/>
      <c r="H36" s="107"/>
      <c r="I36" s="107"/>
      <c r="J36" s="107"/>
      <c r="K36" s="108"/>
      <c r="L36" s="108"/>
      <c r="M36" s="108"/>
      <c r="N36" s="107"/>
      <c r="O36" s="108"/>
      <c r="P36" s="107"/>
      <c r="Q36" s="107"/>
      <c r="R36" s="107"/>
      <c r="S36" s="107"/>
      <c r="T36" s="107"/>
      <c r="U36" s="107"/>
      <c r="V36" s="107"/>
      <c r="W36" s="107"/>
      <c r="X36" s="107"/>
      <c r="Y36" s="107"/>
      <c r="Z36" s="108"/>
      <c r="AA36" s="108"/>
      <c r="AB36" s="108"/>
      <c r="AC36" s="107"/>
      <c r="AD36" s="108"/>
      <c r="AE36" s="107"/>
      <c r="AF36" s="107"/>
      <c r="AG36" s="107"/>
      <c r="AH36" s="119"/>
      <c r="AI36" s="171" t="str">
        <f t="shared" si="4"/>
        <v/>
      </c>
      <c r="AJ36" s="96"/>
    </row>
    <row r="37" spans="2:36" ht="19" x14ac:dyDescent="0.2">
      <c r="B37" s="94"/>
      <c r="C37" s="148" t="s">
        <v>141</v>
      </c>
      <c r="D37" s="143"/>
      <c r="E37" s="107"/>
      <c r="F37" s="107"/>
      <c r="G37" s="107"/>
      <c r="H37" s="107"/>
      <c r="I37" s="107"/>
      <c r="J37" s="107"/>
      <c r="K37" s="108"/>
      <c r="L37" s="108"/>
      <c r="M37" s="108"/>
      <c r="N37" s="107"/>
      <c r="O37" s="108"/>
      <c r="P37" s="107"/>
      <c r="Q37" s="107"/>
      <c r="R37" s="107"/>
      <c r="S37" s="107"/>
      <c r="T37" s="107"/>
      <c r="U37" s="107"/>
      <c r="V37" s="107"/>
      <c r="W37" s="107"/>
      <c r="X37" s="107"/>
      <c r="Y37" s="107"/>
      <c r="Z37" s="108"/>
      <c r="AA37" s="108"/>
      <c r="AB37" s="108"/>
      <c r="AC37" s="107"/>
      <c r="AD37" s="108"/>
      <c r="AE37" s="107"/>
      <c r="AF37" s="107"/>
      <c r="AG37" s="107"/>
      <c r="AH37" s="119"/>
      <c r="AI37" s="171" t="str">
        <f t="shared" si="4"/>
        <v/>
      </c>
      <c r="AJ37" s="96"/>
    </row>
    <row r="38" spans="2:36" ht="19" x14ac:dyDescent="0.2">
      <c r="B38" s="94"/>
      <c r="C38" s="118" t="s">
        <v>39</v>
      </c>
      <c r="D38" s="143"/>
      <c r="E38" s="107"/>
      <c r="F38" s="107"/>
      <c r="G38" s="107"/>
      <c r="H38" s="107"/>
      <c r="I38" s="107"/>
      <c r="J38" s="107"/>
      <c r="K38" s="108"/>
      <c r="L38" s="108"/>
      <c r="M38" s="108"/>
      <c r="N38" s="107"/>
      <c r="O38" s="108"/>
      <c r="P38" s="107"/>
      <c r="Q38" s="107"/>
      <c r="R38" s="107"/>
      <c r="S38" s="107"/>
      <c r="T38" s="107"/>
      <c r="U38" s="107"/>
      <c r="V38" s="107"/>
      <c r="W38" s="107"/>
      <c r="X38" s="107"/>
      <c r="Y38" s="107"/>
      <c r="Z38" s="108"/>
      <c r="AA38" s="108"/>
      <c r="AB38" s="108"/>
      <c r="AC38" s="107"/>
      <c r="AD38" s="108"/>
      <c r="AE38" s="107"/>
      <c r="AF38" s="107"/>
      <c r="AG38" s="107"/>
      <c r="AH38" s="119"/>
      <c r="AI38" s="171" t="str">
        <f t="shared" si="4"/>
        <v/>
      </c>
      <c r="AJ38" s="96"/>
    </row>
    <row r="39" spans="2:36" ht="19" x14ac:dyDescent="0.2">
      <c r="B39" s="94"/>
      <c r="C39" s="118" t="s">
        <v>40</v>
      </c>
      <c r="D39" s="143"/>
      <c r="E39" s="107"/>
      <c r="F39" s="107"/>
      <c r="G39" s="107"/>
      <c r="H39" s="107"/>
      <c r="I39" s="107"/>
      <c r="J39" s="107"/>
      <c r="K39" s="108"/>
      <c r="L39" s="108"/>
      <c r="M39" s="108"/>
      <c r="N39" s="107"/>
      <c r="O39" s="108"/>
      <c r="P39" s="107"/>
      <c r="Q39" s="107"/>
      <c r="R39" s="107"/>
      <c r="S39" s="107"/>
      <c r="T39" s="107"/>
      <c r="U39" s="107"/>
      <c r="V39" s="107"/>
      <c r="W39" s="107"/>
      <c r="X39" s="107"/>
      <c r="Y39" s="107"/>
      <c r="Z39" s="108"/>
      <c r="AA39" s="108"/>
      <c r="AB39" s="108"/>
      <c r="AC39" s="107"/>
      <c r="AD39" s="108"/>
      <c r="AE39" s="107"/>
      <c r="AF39" s="107"/>
      <c r="AG39" s="107"/>
      <c r="AH39" s="119"/>
      <c r="AI39" s="171" t="str">
        <f t="shared" si="4"/>
        <v/>
      </c>
      <c r="AJ39" s="96"/>
    </row>
    <row r="40" spans="2:36" ht="20" thickBot="1" x14ac:dyDescent="0.25">
      <c r="B40" s="94"/>
      <c r="C40" s="114" t="s">
        <v>142</v>
      </c>
      <c r="D40" s="144"/>
      <c r="E40" s="109"/>
      <c r="F40" s="109"/>
      <c r="G40" s="109"/>
      <c r="H40" s="109"/>
      <c r="I40" s="109"/>
      <c r="J40" s="109"/>
      <c r="K40" s="110"/>
      <c r="L40" s="110"/>
      <c r="M40" s="110"/>
      <c r="N40" s="109"/>
      <c r="O40" s="110"/>
      <c r="P40" s="109"/>
      <c r="Q40" s="109"/>
      <c r="R40" s="109"/>
      <c r="S40" s="109"/>
      <c r="T40" s="109"/>
      <c r="U40" s="109"/>
      <c r="V40" s="109"/>
      <c r="W40" s="109"/>
      <c r="X40" s="109"/>
      <c r="Y40" s="109"/>
      <c r="Z40" s="110"/>
      <c r="AA40" s="110"/>
      <c r="AB40" s="110"/>
      <c r="AC40" s="109"/>
      <c r="AD40" s="110"/>
      <c r="AE40" s="109"/>
      <c r="AF40" s="109"/>
      <c r="AG40" s="109"/>
      <c r="AH40" s="120"/>
      <c r="AI40" s="232"/>
      <c r="AJ40" s="96"/>
    </row>
    <row r="41" spans="2:36" ht="19" x14ac:dyDescent="0.2">
      <c r="B41" s="94"/>
      <c r="C41" s="129" t="s">
        <v>143</v>
      </c>
      <c r="D41" s="150"/>
      <c r="E41" s="113"/>
      <c r="F41" s="113"/>
      <c r="G41" s="113"/>
      <c r="H41" s="113"/>
      <c r="I41" s="113"/>
      <c r="J41" s="113"/>
      <c r="K41" s="113"/>
      <c r="L41" s="113"/>
      <c r="M41" s="113"/>
      <c r="N41" s="113"/>
      <c r="O41" s="113"/>
      <c r="P41" s="113"/>
      <c r="Q41" s="113"/>
      <c r="R41" s="113"/>
      <c r="S41" s="113"/>
      <c r="T41" s="113"/>
      <c r="U41" s="113"/>
      <c r="V41" s="113"/>
      <c r="W41" s="113"/>
      <c r="X41" s="113"/>
      <c r="Y41" s="113"/>
      <c r="Z41" s="113"/>
      <c r="AA41" s="113"/>
      <c r="AB41" s="113"/>
      <c r="AC41" s="113"/>
      <c r="AD41" s="113"/>
      <c r="AE41" s="113"/>
      <c r="AF41" s="113"/>
      <c r="AG41" s="113"/>
      <c r="AH41" s="218"/>
      <c r="AI41" s="219" t="str">
        <f>IF(COUNTBLANK(D41:AG41)=30,"",AVERAGE(D41:AG41))</f>
        <v/>
      </c>
      <c r="AJ41" s="96"/>
    </row>
    <row r="42" spans="2:36" ht="19" x14ac:dyDescent="0.2">
      <c r="B42" s="94"/>
      <c r="C42" s="130" t="s">
        <v>41</v>
      </c>
      <c r="D42" s="151"/>
      <c r="E42" s="108"/>
      <c r="F42" s="108"/>
      <c r="G42" s="108"/>
      <c r="H42" s="108"/>
      <c r="I42" s="108"/>
      <c r="J42" s="108"/>
      <c r="K42" s="108"/>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19"/>
      <c r="AI42" s="171" t="str">
        <f>IF(COUNTBLANK(D42:AG42)=30,"",AVERAGE(D42:AG42))</f>
        <v/>
      </c>
      <c r="AJ42" s="96"/>
    </row>
    <row r="43" spans="2:36" ht="19" x14ac:dyDescent="0.2">
      <c r="B43" s="94"/>
      <c r="C43" s="130" t="s">
        <v>42</v>
      </c>
      <c r="D43" s="151"/>
      <c r="E43" s="108"/>
      <c r="F43" s="108"/>
      <c r="G43" s="108"/>
      <c r="H43" s="108"/>
      <c r="I43" s="108"/>
      <c r="J43" s="108"/>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8"/>
      <c r="AH43" s="119"/>
      <c r="AI43" s="171" t="str">
        <f t="shared" ref="AI43:AI48" si="5">IF(COUNTBLANK(D43:AG43)=30,"",AVERAGE(D43:AG43))</f>
        <v/>
      </c>
      <c r="AJ43" s="96"/>
    </row>
    <row r="44" spans="2:36" ht="19" x14ac:dyDescent="0.2">
      <c r="B44" s="94"/>
      <c r="C44" s="130" t="s">
        <v>43</v>
      </c>
      <c r="D44" s="151"/>
      <c r="E44" s="108"/>
      <c r="F44" s="108"/>
      <c r="G44" s="108"/>
      <c r="H44" s="108"/>
      <c r="I44" s="108"/>
      <c r="J44" s="108"/>
      <c r="K44" s="108"/>
      <c r="L44" s="108"/>
      <c r="M44" s="108"/>
      <c r="N44" s="108"/>
      <c r="O44" s="108"/>
      <c r="P44" s="108"/>
      <c r="Q44" s="108"/>
      <c r="R44" s="108"/>
      <c r="S44" s="108"/>
      <c r="T44" s="108"/>
      <c r="U44" s="108"/>
      <c r="V44" s="108"/>
      <c r="W44" s="108"/>
      <c r="X44" s="108"/>
      <c r="Y44" s="108"/>
      <c r="Z44" s="108"/>
      <c r="AA44" s="108"/>
      <c r="AB44" s="108"/>
      <c r="AC44" s="108"/>
      <c r="AD44" s="108"/>
      <c r="AE44" s="108"/>
      <c r="AF44" s="108"/>
      <c r="AG44" s="108"/>
      <c r="AH44" s="119"/>
      <c r="AI44" s="171" t="str">
        <f t="shared" si="5"/>
        <v/>
      </c>
      <c r="AJ44" s="96"/>
    </row>
    <row r="45" spans="2:36" ht="19" x14ac:dyDescent="0.2">
      <c r="B45" s="94"/>
      <c r="C45" s="130" t="s">
        <v>144</v>
      </c>
      <c r="D45" s="151"/>
      <c r="E45" s="108"/>
      <c r="F45" s="108"/>
      <c r="G45" s="108"/>
      <c r="H45" s="108"/>
      <c r="I45" s="108"/>
      <c r="J45" s="108"/>
      <c r="K45" s="108"/>
      <c r="L45" s="108"/>
      <c r="M45" s="108"/>
      <c r="N45" s="108"/>
      <c r="O45" s="108"/>
      <c r="P45" s="108"/>
      <c r="Q45" s="108"/>
      <c r="R45" s="108"/>
      <c r="S45" s="108"/>
      <c r="T45" s="108"/>
      <c r="U45" s="108"/>
      <c r="V45" s="108"/>
      <c r="W45" s="108"/>
      <c r="X45" s="108"/>
      <c r="Y45" s="108"/>
      <c r="Z45" s="108"/>
      <c r="AA45" s="108"/>
      <c r="AB45" s="108"/>
      <c r="AC45" s="108"/>
      <c r="AD45" s="108"/>
      <c r="AE45" s="108"/>
      <c r="AF45" s="108"/>
      <c r="AG45" s="108"/>
      <c r="AH45" s="119"/>
      <c r="AI45" s="171" t="str">
        <f t="shared" si="5"/>
        <v/>
      </c>
      <c r="AJ45" s="96"/>
    </row>
    <row r="46" spans="2:36" ht="20" thickBot="1" x14ac:dyDescent="0.25">
      <c r="B46" s="94"/>
      <c r="C46" s="131" t="s">
        <v>44</v>
      </c>
      <c r="D46" s="22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110"/>
      <c r="AE46" s="110"/>
      <c r="AF46" s="110"/>
      <c r="AG46" s="110"/>
      <c r="AH46" s="120"/>
      <c r="AI46" s="176" t="str">
        <f>IF(COUNTBLANK(D46:AG46)=30,"",AVERAGE(D46:AG46))</f>
        <v/>
      </c>
      <c r="AJ46" s="96"/>
    </row>
    <row r="47" spans="2:36" ht="19" x14ac:dyDescent="0.2">
      <c r="B47" s="94"/>
      <c r="C47" s="129" t="s">
        <v>45</v>
      </c>
      <c r="D47" s="145"/>
      <c r="E47" s="112"/>
      <c r="F47" s="112"/>
      <c r="G47" s="112"/>
      <c r="H47" s="112"/>
      <c r="I47" s="112"/>
      <c r="J47" s="112"/>
      <c r="K47" s="113"/>
      <c r="L47" s="113"/>
      <c r="M47" s="113"/>
      <c r="N47" s="112"/>
      <c r="O47" s="112"/>
      <c r="P47" s="112"/>
      <c r="Q47" s="112"/>
      <c r="R47" s="112"/>
      <c r="S47" s="112"/>
      <c r="T47" s="112"/>
      <c r="U47" s="112"/>
      <c r="V47" s="112"/>
      <c r="W47" s="112"/>
      <c r="X47" s="112"/>
      <c r="Y47" s="113"/>
      <c r="Z47" s="113"/>
      <c r="AA47" s="113"/>
      <c r="AB47" s="112"/>
      <c r="AC47" s="112"/>
      <c r="AD47" s="112"/>
      <c r="AE47" s="112"/>
      <c r="AF47" s="112"/>
      <c r="AG47" s="112"/>
      <c r="AH47" s="218"/>
      <c r="AI47" s="132" t="str">
        <f t="shared" si="5"/>
        <v/>
      </c>
      <c r="AJ47" s="96"/>
    </row>
    <row r="48" spans="2:36" ht="19" x14ac:dyDescent="0.2">
      <c r="B48" s="94"/>
      <c r="C48" s="130" t="s">
        <v>46</v>
      </c>
      <c r="D48" s="143"/>
      <c r="E48" s="107"/>
      <c r="F48" s="107"/>
      <c r="G48" s="107"/>
      <c r="H48" s="107"/>
      <c r="I48" s="107"/>
      <c r="J48" s="107"/>
      <c r="K48" s="108"/>
      <c r="L48" s="108"/>
      <c r="M48" s="108"/>
      <c r="N48" s="107"/>
      <c r="O48" s="107"/>
      <c r="P48" s="107"/>
      <c r="Q48" s="107"/>
      <c r="R48" s="107"/>
      <c r="S48" s="107"/>
      <c r="T48" s="107"/>
      <c r="U48" s="107"/>
      <c r="V48" s="107"/>
      <c r="W48" s="107"/>
      <c r="X48" s="107"/>
      <c r="Y48" s="108"/>
      <c r="Z48" s="108"/>
      <c r="AA48" s="108"/>
      <c r="AB48" s="107"/>
      <c r="AC48" s="107"/>
      <c r="AD48" s="107"/>
      <c r="AE48" s="107"/>
      <c r="AF48" s="107"/>
      <c r="AG48" s="107"/>
      <c r="AH48" s="119"/>
      <c r="AI48" s="172" t="str">
        <f t="shared" si="5"/>
        <v/>
      </c>
      <c r="AJ48" s="96"/>
    </row>
    <row r="49" spans="2:36" ht="20" thickBot="1" x14ac:dyDescent="0.25">
      <c r="B49" s="94"/>
      <c r="C49" s="131" t="s">
        <v>47</v>
      </c>
      <c r="D49" s="144"/>
      <c r="E49" s="109"/>
      <c r="F49" s="109"/>
      <c r="G49" s="109"/>
      <c r="H49" s="109"/>
      <c r="I49" s="109"/>
      <c r="J49" s="109"/>
      <c r="K49" s="110"/>
      <c r="L49" s="110"/>
      <c r="M49" s="110"/>
      <c r="N49" s="109"/>
      <c r="O49" s="109"/>
      <c r="P49" s="109"/>
      <c r="Q49" s="109"/>
      <c r="R49" s="109"/>
      <c r="S49" s="109"/>
      <c r="T49" s="109"/>
      <c r="U49" s="109"/>
      <c r="V49" s="109"/>
      <c r="W49" s="109"/>
      <c r="X49" s="109"/>
      <c r="Y49" s="110"/>
      <c r="Z49" s="110"/>
      <c r="AA49" s="110"/>
      <c r="AB49" s="109"/>
      <c r="AC49" s="109"/>
      <c r="AD49" s="109"/>
      <c r="AE49" s="109"/>
      <c r="AF49" s="109"/>
      <c r="AG49" s="109"/>
      <c r="AH49" s="120"/>
      <c r="AI49" s="226" t="str">
        <f>IF(COUNTBLANK(D49:AG49)=30,"",AVERAGE(D49:AG49))</f>
        <v/>
      </c>
      <c r="AJ49" s="96"/>
    </row>
    <row r="50" spans="2:36" ht="17" thickBot="1" x14ac:dyDescent="0.25">
      <c r="B50" s="94"/>
      <c r="C50" s="221" t="s">
        <v>145</v>
      </c>
      <c r="D50" s="222" t="str">
        <f>IF(COUNTBLANK(D41:D49)=9,"",IF(SUM(D41:D49)&gt;0,0,IF(COUNTBLANK(D41:D49)&lt;&gt;0,"",1)))</f>
        <v/>
      </c>
      <c r="E50" s="222" t="str">
        <f t="shared" ref="E50:AG50" si="6">IF(COUNTBLANK(E41:E49)=9,"",IF(SUM(E41:E49)&gt;0,0,IF(COUNTBLANK(E41:E49)&lt;&gt;0,"",1)))</f>
        <v/>
      </c>
      <c r="F50" s="222" t="str">
        <f t="shared" si="6"/>
        <v/>
      </c>
      <c r="G50" s="222" t="str">
        <f t="shared" si="6"/>
        <v/>
      </c>
      <c r="H50" s="222" t="str">
        <f t="shared" si="6"/>
        <v/>
      </c>
      <c r="I50" s="222" t="str">
        <f t="shared" si="6"/>
        <v/>
      </c>
      <c r="J50" s="222" t="str">
        <f t="shared" si="6"/>
        <v/>
      </c>
      <c r="K50" s="222" t="str">
        <f t="shared" si="6"/>
        <v/>
      </c>
      <c r="L50" s="222" t="str">
        <f t="shared" si="6"/>
        <v/>
      </c>
      <c r="M50" s="222" t="str">
        <f t="shared" si="6"/>
        <v/>
      </c>
      <c r="N50" s="222" t="str">
        <f t="shared" si="6"/>
        <v/>
      </c>
      <c r="O50" s="222" t="str">
        <f t="shared" si="6"/>
        <v/>
      </c>
      <c r="P50" s="222" t="str">
        <f t="shared" si="6"/>
        <v/>
      </c>
      <c r="Q50" s="222" t="str">
        <f t="shared" si="6"/>
        <v/>
      </c>
      <c r="R50" s="222" t="str">
        <f t="shared" si="6"/>
        <v/>
      </c>
      <c r="S50" s="222" t="str">
        <f t="shared" si="6"/>
        <v/>
      </c>
      <c r="T50" s="222" t="str">
        <f t="shared" si="6"/>
        <v/>
      </c>
      <c r="U50" s="222" t="str">
        <f t="shared" si="6"/>
        <v/>
      </c>
      <c r="V50" s="222" t="str">
        <f t="shared" si="6"/>
        <v/>
      </c>
      <c r="W50" s="222" t="str">
        <f t="shared" si="6"/>
        <v/>
      </c>
      <c r="X50" s="222" t="str">
        <f t="shared" si="6"/>
        <v/>
      </c>
      <c r="Y50" s="222" t="str">
        <f t="shared" si="6"/>
        <v/>
      </c>
      <c r="Z50" s="222" t="str">
        <f t="shared" si="6"/>
        <v/>
      </c>
      <c r="AA50" s="222" t="str">
        <f t="shared" si="6"/>
        <v/>
      </c>
      <c r="AB50" s="222" t="str">
        <f t="shared" si="6"/>
        <v/>
      </c>
      <c r="AC50" s="222" t="str">
        <f t="shared" si="6"/>
        <v/>
      </c>
      <c r="AD50" s="222" t="str">
        <f t="shared" si="6"/>
        <v/>
      </c>
      <c r="AE50" s="222" t="str">
        <f t="shared" si="6"/>
        <v/>
      </c>
      <c r="AF50" s="222" t="str">
        <f t="shared" si="6"/>
        <v/>
      </c>
      <c r="AG50" s="222" t="str">
        <f t="shared" si="6"/>
        <v/>
      </c>
      <c r="AH50" s="224" t="str">
        <f>IF(COUNTBLANK(AH41:AH49)&lt;&gt;0,"",IF(SUM(AH41:AH49)=0,1,0))</f>
        <v/>
      </c>
      <c r="AI50" s="225" t="str">
        <f>IF(COUNTBLANK(D50:AG50)=30,"",AVERAGE(D50:AG50))</f>
        <v/>
      </c>
      <c r="AJ50" s="96"/>
    </row>
    <row r="51" spans="2:36" ht="19" x14ac:dyDescent="0.2">
      <c r="B51" s="94"/>
      <c r="C51" s="101" t="s">
        <v>48</v>
      </c>
      <c r="D51" s="146"/>
      <c r="E51" s="115"/>
      <c r="F51" s="115"/>
      <c r="G51" s="115"/>
      <c r="H51" s="115"/>
      <c r="I51" s="115"/>
      <c r="J51" s="115"/>
      <c r="K51" s="102"/>
      <c r="L51" s="102"/>
      <c r="M51" s="102"/>
      <c r="N51" s="115"/>
      <c r="O51" s="115"/>
      <c r="P51" s="115"/>
      <c r="Q51" s="115"/>
      <c r="R51" s="115"/>
      <c r="S51" s="115"/>
      <c r="T51" s="115"/>
      <c r="U51" s="115"/>
      <c r="V51" s="115"/>
      <c r="W51" s="115"/>
      <c r="X51" s="115"/>
      <c r="Y51" s="115"/>
      <c r="Z51" s="102"/>
      <c r="AA51" s="102"/>
      <c r="AB51" s="102"/>
      <c r="AC51" s="115"/>
      <c r="AD51" s="115"/>
      <c r="AE51" s="115"/>
      <c r="AF51" s="115"/>
      <c r="AG51" s="115"/>
      <c r="AH51" s="121"/>
      <c r="AI51" s="177"/>
      <c r="AJ51" s="96"/>
    </row>
    <row r="52" spans="2:36" ht="19" x14ac:dyDescent="0.2">
      <c r="B52" s="94"/>
      <c r="C52" s="148" t="s">
        <v>49</v>
      </c>
      <c r="D52" s="143"/>
      <c r="E52" s="107"/>
      <c r="F52" s="107"/>
      <c r="G52" s="107"/>
      <c r="H52" s="107"/>
      <c r="I52" s="107"/>
      <c r="J52" s="107"/>
      <c r="K52" s="108"/>
      <c r="L52" s="108"/>
      <c r="M52" s="108"/>
      <c r="N52" s="107"/>
      <c r="O52" s="107"/>
      <c r="P52" s="107"/>
      <c r="Q52" s="107"/>
      <c r="R52" s="107"/>
      <c r="S52" s="107"/>
      <c r="T52" s="107"/>
      <c r="U52" s="107"/>
      <c r="V52" s="107"/>
      <c r="W52" s="107"/>
      <c r="X52" s="107"/>
      <c r="Y52" s="107"/>
      <c r="Z52" s="108"/>
      <c r="AA52" s="108"/>
      <c r="AB52" s="108"/>
      <c r="AC52" s="107"/>
      <c r="AD52" s="107"/>
      <c r="AE52" s="107"/>
      <c r="AF52" s="107"/>
      <c r="AG52" s="107"/>
      <c r="AH52" s="119"/>
      <c r="AI52" s="173"/>
      <c r="AJ52" s="96"/>
    </row>
    <row r="53" spans="2:36" ht="19" x14ac:dyDescent="0.2">
      <c r="B53" s="94"/>
      <c r="C53" s="148" t="s">
        <v>50</v>
      </c>
      <c r="D53" s="143"/>
      <c r="E53" s="107"/>
      <c r="F53" s="107"/>
      <c r="G53" s="107"/>
      <c r="H53" s="107"/>
      <c r="I53" s="107"/>
      <c r="J53" s="107"/>
      <c r="K53" s="108"/>
      <c r="L53" s="108"/>
      <c r="M53" s="108"/>
      <c r="N53" s="107"/>
      <c r="O53" s="107"/>
      <c r="P53" s="107"/>
      <c r="Q53" s="107"/>
      <c r="R53" s="107"/>
      <c r="S53" s="107"/>
      <c r="T53" s="107"/>
      <c r="U53" s="107"/>
      <c r="V53" s="107"/>
      <c r="W53" s="107"/>
      <c r="X53" s="107"/>
      <c r="Y53" s="107"/>
      <c r="Z53" s="108"/>
      <c r="AA53" s="108"/>
      <c r="AB53" s="108"/>
      <c r="AC53" s="107"/>
      <c r="AD53" s="107"/>
      <c r="AE53" s="107"/>
      <c r="AF53" s="107"/>
      <c r="AG53" s="107"/>
      <c r="AH53" s="119"/>
      <c r="AI53" s="173"/>
      <c r="AJ53" s="96"/>
    </row>
    <row r="54" spans="2:36" ht="20" thickBot="1" x14ac:dyDescent="0.25">
      <c r="B54" s="94"/>
      <c r="C54" s="104" t="s">
        <v>51</v>
      </c>
      <c r="D54" s="149"/>
      <c r="E54" s="122"/>
      <c r="F54" s="122"/>
      <c r="G54" s="122"/>
      <c r="H54" s="122"/>
      <c r="I54" s="122"/>
      <c r="J54" s="122"/>
      <c r="K54" s="123"/>
      <c r="L54" s="123"/>
      <c r="M54" s="123"/>
      <c r="N54" s="122"/>
      <c r="O54" s="122"/>
      <c r="P54" s="122"/>
      <c r="Q54" s="122"/>
      <c r="R54" s="122"/>
      <c r="S54" s="122"/>
      <c r="T54" s="122"/>
      <c r="U54" s="122"/>
      <c r="V54" s="122"/>
      <c r="W54" s="122"/>
      <c r="X54" s="122"/>
      <c r="Y54" s="122"/>
      <c r="Z54" s="123"/>
      <c r="AA54" s="123"/>
      <c r="AB54" s="123"/>
      <c r="AC54" s="122"/>
      <c r="AD54" s="122"/>
      <c r="AE54" s="122"/>
      <c r="AF54" s="122"/>
      <c r="AG54" s="122"/>
      <c r="AH54" s="170"/>
      <c r="AI54" s="174"/>
      <c r="AJ54" s="96"/>
    </row>
    <row r="55" spans="2:36" ht="167.25" customHeight="1" thickBot="1" x14ac:dyDescent="0.25">
      <c r="B55" s="94"/>
      <c r="C55" s="105" t="s">
        <v>59</v>
      </c>
      <c r="D55" s="168"/>
      <c r="E55" s="165"/>
      <c r="F55" s="165"/>
      <c r="G55" s="165"/>
      <c r="H55" s="165"/>
      <c r="I55" s="165"/>
      <c r="J55" s="165"/>
      <c r="K55" s="165"/>
      <c r="L55" s="165"/>
      <c r="M55" s="165"/>
      <c r="N55" s="165"/>
      <c r="O55" s="165"/>
      <c r="P55" s="165"/>
      <c r="Q55" s="165"/>
      <c r="R55" s="165"/>
      <c r="S55" s="165"/>
      <c r="T55" s="165"/>
      <c r="U55" s="165"/>
      <c r="V55" s="165"/>
      <c r="W55" s="165"/>
      <c r="X55" s="165"/>
      <c r="Y55" s="165"/>
      <c r="Z55" s="165"/>
      <c r="AA55" s="165"/>
      <c r="AB55" s="165"/>
      <c r="AC55" s="165"/>
      <c r="AD55" s="165"/>
      <c r="AE55" s="165"/>
      <c r="AF55" s="165"/>
      <c r="AG55" s="165"/>
      <c r="AH55" s="166"/>
      <c r="AI55" s="167"/>
      <c r="AJ55" s="96"/>
    </row>
    <row r="56" spans="2:36" ht="17" thickBot="1" x14ac:dyDescent="0.25">
      <c r="B56" s="391" t="s">
        <v>133</v>
      </c>
      <c r="C56" s="392"/>
      <c r="D56" s="392"/>
      <c r="E56" s="392"/>
      <c r="F56" s="392"/>
      <c r="G56" s="392"/>
      <c r="H56" s="392"/>
      <c r="I56" s="392"/>
      <c r="J56" s="392"/>
      <c r="K56" s="392"/>
      <c r="L56" s="392"/>
      <c r="M56" s="392"/>
      <c r="N56" s="392"/>
      <c r="O56" s="392"/>
      <c r="P56" s="392"/>
      <c r="Q56" s="392"/>
      <c r="R56" s="392"/>
      <c r="S56" s="392"/>
      <c r="T56" s="392"/>
      <c r="U56" s="392"/>
      <c r="V56" s="392"/>
      <c r="W56" s="392"/>
      <c r="X56" s="392"/>
      <c r="Y56" s="392"/>
      <c r="Z56" s="392"/>
      <c r="AA56" s="392"/>
      <c r="AB56" s="392"/>
      <c r="AC56" s="392"/>
      <c r="AD56" s="392"/>
      <c r="AE56" s="392"/>
      <c r="AF56" s="392"/>
      <c r="AG56" s="392"/>
      <c r="AH56" s="392"/>
      <c r="AI56" s="392"/>
      <c r="AJ56" s="393"/>
    </row>
  </sheetData>
  <sheetProtection algorithmName="SHA-512" hashValue="IHg8njt8m6kx+EkoYLbr6tCkFK0juRzLJkgVcsMr1FUzw6Zq9zxpuGorpEFbbsmd5XsTr0TNlyzGJ09klgqZzw==" saltValue="kiYsT+7KTb95J/5sVp5OpQ==" spinCount="100000" sheet="1" objects="1" scenarios="1"/>
  <mergeCells count="10">
    <mergeCell ref="D11:AI11"/>
    <mergeCell ref="C28:C29"/>
    <mergeCell ref="D28:AI28"/>
    <mergeCell ref="B56:AJ56"/>
    <mergeCell ref="V8:AC8"/>
    <mergeCell ref="O8:U8"/>
    <mergeCell ref="G8:N8"/>
    <mergeCell ref="V9:AC9"/>
    <mergeCell ref="O9:U9"/>
    <mergeCell ref="G9:N9"/>
  </mergeCells>
  <conditionalFormatting sqref="AI13:AI21 D25:F25">
    <cfRule type="containsBlanks" dxfId="225" priority="41" stopIfTrue="1">
      <formula>LEN(TRIM(D13))=0</formula>
    </cfRule>
  </conditionalFormatting>
  <conditionalFormatting sqref="AI15:AI21">
    <cfRule type="cellIs" dxfId="224" priority="40" operator="equal">
      <formula>3</formula>
    </cfRule>
    <cfRule type="cellIs" dxfId="223" priority="42" operator="equal">
      <formula>2</formula>
    </cfRule>
    <cfRule type="cellIs" dxfId="222" priority="43" operator="equal">
      <formula>1</formula>
    </cfRule>
    <cfRule type="cellIs" dxfId="221" priority="44" operator="equal">
      <formula>0</formula>
    </cfRule>
  </conditionalFormatting>
  <conditionalFormatting sqref="AI23">
    <cfRule type="containsBlanks" dxfId="220" priority="36" stopIfTrue="1">
      <formula>LEN(TRIM(AI23))=0</formula>
    </cfRule>
  </conditionalFormatting>
  <conditionalFormatting sqref="AI23">
    <cfRule type="cellIs" dxfId="219" priority="35" operator="equal">
      <formula>3</formula>
    </cfRule>
    <cfRule type="cellIs" dxfId="218" priority="37" operator="equal">
      <formula>2</formula>
    </cfRule>
    <cfRule type="cellIs" dxfId="217" priority="38" operator="equal">
      <formula>1</formula>
    </cfRule>
    <cfRule type="cellIs" dxfId="216" priority="39" operator="equal">
      <formula>0</formula>
    </cfRule>
  </conditionalFormatting>
  <conditionalFormatting sqref="AI24">
    <cfRule type="containsBlanks" dxfId="215" priority="31" stopIfTrue="1">
      <formula>LEN(TRIM(AI24))=0</formula>
    </cfRule>
  </conditionalFormatting>
  <conditionalFormatting sqref="AI24">
    <cfRule type="cellIs" dxfId="214" priority="30" operator="equal">
      <formula>3</formula>
    </cfRule>
    <cfRule type="cellIs" dxfId="213" priority="32" operator="equal">
      <formula>2</formula>
    </cfRule>
    <cfRule type="cellIs" dxfId="212" priority="33" operator="equal">
      <formula>1</formula>
    </cfRule>
    <cfRule type="cellIs" dxfId="211" priority="34" operator="equal">
      <formula>0</formula>
    </cfRule>
  </conditionalFormatting>
  <conditionalFormatting sqref="D26:AI26">
    <cfRule type="containsBlanks" dxfId="210" priority="15" stopIfTrue="1">
      <formula>LEN(TRIM(D26))=0</formula>
    </cfRule>
  </conditionalFormatting>
  <conditionalFormatting sqref="H26 R26 AB26 E26">
    <cfRule type="containsBlanks" dxfId="209" priority="26">
      <formula>LEN(TRIM(E26))=0</formula>
    </cfRule>
  </conditionalFormatting>
  <conditionalFormatting sqref="H26 R26 AB26 E26">
    <cfRule type="cellIs" dxfId="208" priority="22" operator="equal">
      <formula>3</formula>
    </cfRule>
    <cfRule type="cellIs" dxfId="207" priority="23" operator="equal">
      <formula>2</formula>
    </cfRule>
    <cfRule type="cellIs" dxfId="206" priority="24" operator="equal">
      <formula>1</formula>
    </cfRule>
    <cfRule type="cellIs" dxfId="205" priority="25" operator="equal">
      <formula>0</formula>
    </cfRule>
  </conditionalFormatting>
  <conditionalFormatting sqref="K26 U26 AE26">
    <cfRule type="containsBlanks" dxfId="204" priority="21">
      <formula>LEN(TRIM(K26))=0</formula>
    </cfRule>
  </conditionalFormatting>
  <conditionalFormatting sqref="K26 U26 AE26">
    <cfRule type="cellIs" dxfId="203" priority="17" operator="equal">
      <formula>3</formula>
    </cfRule>
    <cfRule type="cellIs" dxfId="202" priority="18" operator="equal">
      <formula>2</formula>
    </cfRule>
    <cfRule type="cellIs" dxfId="201" priority="19" operator="equal">
      <formula>1</formula>
    </cfRule>
    <cfRule type="cellIs" dxfId="200" priority="20" operator="equal">
      <formula>0</formula>
    </cfRule>
  </conditionalFormatting>
  <conditionalFormatting sqref="K26 U26 AE26">
    <cfRule type="containsBlanks" dxfId="199" priority="16">
      <formula>LEN(TRIM(K26))=0</formula>
    </cfRule>
  </conditionalFormatting>
  <conditionalFormatting sqref="D26:AI26">
    <cfRule type="cellIs" dxfId="198" priority="14" operator="equal">
      <formula>3</formula>
    </cfRule>
    <cfRule type="cellIs" dxfId="197" priority="27" operator="equal">
      <formula>2</formula>
    </cfRule>
    <cfRule type="cellIs" dxfId="196" priority="28" operator="equal">
      <formula>1</formula>
    </cfRule>
    <cfRule type="cellIs" dxfId="195" priority="29" operator="equal">
      <formula>0</formula>
    </cfRule>
  </conditionalFormatting>
  <conditionalFormatting sqref="G25:AI25">
    <cfRule type="containsBlanks" dxfId="194" priority="13" stopIfTrue="1">
      <formula>LEN(TRIM(G25))=0</formula>
    </cfRule>
  </conditionalFormatting>
  <conditionalFormatting sqref="AI30:AI54">
    <cfRule type="containsBlanks" dxfId="193" priority="6" stopIfTrue="1">
      <formula>LEN(TRIM(AI30))=0</formula>
    </cfRule>
  </conditionalFormatting>
  <conditionalFormatting sqref="AI39 AI30:AI37">
    <cfRule type="cellIs" dxfId="192" priority="11" operator="between">
      <formula>0</formula>
      <formula>0.25</formula>
    </cfRule>
    <cfRule type="cellIs" dxfId="191" priority="12" operator="between">
      <formula>0.25</formula>
      <formula>0.5</formula>
    </cfRule>
  </conditionalFormatting>
  <conditionalFormatting sqref="AI38">
    <cfRule type="cellIs" dxfId="190" priority="7" operator="between">
      <formula>0</formula>
      <formula>0.25</formula>
    </cfRule>
    <cfRule type="cellIs" dxfId="189" priority="8" operator="between">
      <formula>0.25</formula>
      <formula>0.5</formula>
    </cfRule>
    <cfRule type="cellIs" dxfId="188" priority="9" operator="between">
      <formula>0.5</formula>
      <formula>0.75</formula>
    </cfRule>
    <cfRule type="cellIs" dxfId="187" priority="10" operator="between">
      <formula>0.75</formula>
      <formula>1</formula>
    </cfRule>
  </conditionalFormatting>
  <conditionalFormatting sqref="AI22">
    <cfRule type="containsBlanks" dxfId="186" priority="2" stopIfTrue="1">
      <formula>LEN(TRIM(AI22))=0</formula>
    </cfRule>
  </conditionalFormatting>
  <conditionalFormatting sqref="AI22">
    <cfRule type="cellIs" dxfId="185" priority="1" operator="equal">
      <formula>3</formula>
    </cfRule>
    <cfRule type="cellIs" dxfId="184" priority="3" operator="equal">
      <formula>2</formula>
    </cfRule>
    <cfRule type="cellIs" dxfId="183" priority="4" operator="equal">
      <formula>1</formula>
    </cfRule>
    <cfRule type="cellIs" dxfId="182" priority="5" operator="equal">
      <formula>0</formula>
    </cfRule>
  </conditionalFormatting>
  <dataValidations count="7">
    <dataValidation type="decimal" errorStyle="warning" allowBlank="1" showErrorMessage="1" error="The weight is outside the expected weight range. Check that the weight is correct and stated in gram." sqref="D13:AG13" xr:uid="{F5F448C5-E343-4419-8381-9AD2BE3B5472}">
      <formula1>10</formula1>
      <formula2>100</formula2>
    </dataValidation>
    <dataValidation type="decimal" errorStyle="warning" allowBlank="1" showErrorMessage="1" error="The length is outside the expected range. Check that the length is correct and stated in cm." sqref="D14:AG14" xr:uid="{6F68045A-9F09-4AB6-8F95-46731DAEB675}">
      <formula1>5</formula1>
      <formula2>25</formula2>
    </dataValidation>
    <dataValidation type="whole" allowBlank="1" showErrorMessage="1" error="The score is outside the range (0-3)" sqref="D16:AG24" xr:uid="{BD714E7B-14B4-44F3-B164-5AB5439D3B38}">
      <formula1>0</formula1>
      <formula2>3</formula2>
    </dataValidation>
    <dataValidation type="whole" allowBlank="1" showInputMessage="1" showErrorMessage="1" error="The score is outside the interval (1-2). Write 1 for male and 2 for female." sqref="D40:AG40" xr:uid="{E9BAE8BF-1534-40BA-ADEE-5F452BD00DE5}">
      <formula1>1</formula1>
      <formula2>2</formula2>
    </dataValidation>
    <dataValidation type="whole" allowBlank="1" showErrorMessage="1" error="The score is outside the interval (0-1)" sqref="D41:AG46" xr:uid="{64C028DC-C8B3-4DA4-8BC1-9ECE474CFE30}">
      <formula1>0</formula1>
      <formula2>1</formula2>
    </dataValidation>
    <dataValidation type="whole" allowBlank="1" showInputMessage="1" showErrorMessage="1" error="The score is outside the interval (0-1)" sqref="D31:AG39" xr:uid="{DA749C90-C91E-4A23-B614-D9834203236D}">
      <formula1>0</formula1>
      <formula2>1</formula2>
    </dataValidation>
    <dataValidation type="whole" allowBlank="1" showErrorMessage="1" error="Liver color is outside the range (1-6)" sqref="D30:AG30" xr:uid="{02610080-2213-4AC0-BC11-E53DFB775D14}">
      <formula1>1</formula1>
      <formula2>6</formula2>
    </dataValidation>
  </dataValidations>
  <pageMargins left="0.70866141732283472" right="0.70866141732283472" top="0.74803149606299213" bottom="0.74803149606299213" header="0.31496062992125984" footer="0.31496062992125984"/>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D3922-91D8-48FD-8CC1-6BEE836CE1CE}">
  <dimension ref="B1:AJ56"/>
  <sheetViews>
    <sheetView zoomScale="80" zoomScaleNormal="80" workbookViewId="0">
      <pane xSplit="3" ySplit="12" topLeftCell="D30" activePane="bottomRight" state="frozen"/>
      <selection activeCell="AL54" sqref="AL54"/>
      <selection pane="topRight" activeCell="AL54" sqref="AL54"/>
      <selection pane="bottomLeft" activeCell="AL54" sqref="AL54"/>
      <selection pane="bottomRight" activeCell="O9" sqref="O9:U9"/>
    </sheetView>
  </sheetViews>
  <sheetFormatPr baseColWidth="10" defaultColWidth="12.5" defaultRowHeight="16" x14ac:dyDescent="0.2"/>
  <cols>
    <col min="1" max="1" width="5.1640625" style="51" customWidth="1"/>
    <col min="2" max="2" width="2.5" style="51" customWidth="1"/>
    <col min="3" max="3" width="33.1640625" style="51" bestFit="1" customWidth="1"/>
    <col min="4" max="33" width="6.6640625" style="51" customWidth="1"/>
    <col min="34" max="34" width="4.5" style="51" hidden="1" customWidth="1"/>
    <col min="35" max="35" width="18.5" style="51" customWidth="1"/>
    <col min="36" max="36" width="1.6640625" style="51" customWidth="1"/>
    <col min="37" max="37" width="7" style="51" customWidth="1"/>
    <col min="38" max="40" width="12.5" style="51"/>
    <col min="41" max="41" width="26.6640625" style="51" customWidth="1"/>
    <col min="42" max="16384" width="12.5" style="51"/>
  </cols>
  <sheetData>
    <row r="1" spans="2:36" ht="17" thickBot="1" x14ac:dyDescent="0.25"/>
    <row r="2" spans="2:36" x14ac:dyDescent="0.2">
      <c r="B2" s="86"/>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87"/>
    </row>
    <row r="3" spans="2:36" x14ac:dyDescent="0.2">
      <c r="B3" s="94"/>
      <c r="C3" s="214"/>
      <c r="D3" s="214"/>
      <c r="E3" s="214"/>
      <c r="F3" s="214"/>
      <c r="G3" s="214"/>
      <c r="H3" s="214"/>
      <c r="I3" s="214"/>
      <c r="J3" s="214"/>
      <c r="K3" s="214"/>
      <c r="L3" s="214"/>
      <c r="M3" s="214"/>
      <c r="N3" s="214"/>
      <c r="O3" s="214"/>
      <c r="P3" s="214"/>
      <c r="Q3" s="214"/>
      <c r="R3" s="214"/>
      <c r="S3" s="214"/>
      <c r="T3" s="214"/>
      <c r="U3" s="214"/>
      <c r="V3" s="214"/>
      <c r="W3" s="214"/>
      <c r="X3" s="214"/>
      <c r="Y3" s="214"/>
      <c r="Z3" s="214"/>
      <c r="AA3" s="214"/>
      <c r="AB3" s="214"/>
      <c r="AC3" s="214"/>
      <c r="AD3" s="214"/>
      <c r="AE3" s="214"/>
      <c r="AF3" s="214"/>
      <c r="AG3" s="214"/>
      <c r="AH3" s="214"/>
      <c r="AI3" s="214"/>
      <c r="AJ3" s="96"/>
    </row>
    <row r="4" spans="2:36" x14ac:dyDescent="0.2">
      <c r="B4" s="9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96"/>
    </row>
    <row r="5" spans="2:36" x14ac:dyDescent="0.2">
      <c r="B5" s="94"/>
      <c r="C5" s="214"/>
      <c r="D5" s="214"/>
      <c r="E5" s="214"/>
      <c r="F5" s="214"/>
      <c r="G5" s="214"/>
      <c r="H5" s="214"/>
      <c r="I5" s="214"/>
      <c r="J5" s="214"/>
      <c r="K5" s="214"/>
      <c r="L5" s="214"/>
      <c r="M5" s="214"/>
      <c r="N5" s="214"/>
      <c r="O5" s="214"/>
      <c r="P5" s="214"/>
      <c r="Q5" s="214"/>
      <c r="R5" s="214"/>
      <c r="S5" s="214"/>
      <c r="T5" s="214"/>
      <c r="U5" s="214"/>
      <c r="V5" s="214"/>
      <c r="W5" s="214"/>
      <c r="X5" s="214"/>
      <c r="Y5" s="214"/>
      <c r="Z5" s="214"/>
      <c r="AA5" s="214"/>
      <c r="AB5" s="214"/>
      <c r="AC5" s="214"/>
      <c r="AD5" s="214"/>
      <c r="AE5" s="214"/>
      <c r="AF5" s="214"/>
      <c r="AG5" s="214"/>
      <c r="AH5" s="214"/>
      <c r="AI5" s="214"/>
      <c r="AJ5" s="96"/>
    </row>
    <row r="6" spans="2:36" x14ac:dyDescent="0.2">
      <c r="B6" s="94"/>
      <c r="C6" s="214"/>
      <c r="D6" s="214"/>
      <c r="E6" s="214"/>
      <c r="F6" s="214"/>
      <c r="G6" s="214"/>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96"/>
    </row>
    <row r="7" spans="2:36" ht="17" thickBot="1" x14ac:dyDescent="0.25">
      <c r="B7" s="94"/>
      <c r="C7" s="214"/>
      <c r="D7" s="214"/>
      <c r="E7" s="214"/>
      <c r="F7" s="214"/>
      <c r="G7" s="214"/>
      <c r="H7" s="214"/>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4"/>
      <c r="AI7" s="214"/>
      <c r="AJ7" s="96"/>
    </row>
    <row r="8" spans="2:36" s="90" customFormat="1" ht="15" x14ac:dyDescent="0.2">
      <c r="B8" s="88"/>
      <c r="C8" s="211"/>
      <c r="D8" s="211"/>
      <c r="E8" s="211"/>
      <c r="F8" s="211"/>
      <c r="G8" s="394" t="s">
        <v>56</v>
      </c>
      <c r="H8" s="395"/>
      <c r="I8" s="395"/>
      <c r="J8" s="395"/>
      <c r="K8" s="395"/>
      <c r="L8" s="395"/>
      <c r="M8" s="395"/>
      <c r="N8" s="396"/>
      <c r="O8" s="394" t="s">
        <v>55</v>
      </c>
      <c r="P8" s="395"/>
      <c r="Q8" s="395"/>
      <c r="R8" s="395"/>
      <c r="S8" s="395"/>
      <c r="T8" s="395"/>
      <c r="U8" s="396"/>
      <c r="V8" s="394" t="s">
        <v>54</v>
      </c>
      <c r="W8" s="395"/>
      <c r="X8" s="395"/>
      <c r="Y8" s="395"/>
      <c r="Z8" s="395"/>
      <c r="AA8" s="395"/>
      <c r="AB8" s="395"/>
      <c r="AC8" s="396"/>
      <c r="AD8" s="211"/>
      <c r="AE8" s="209"/>
      <c r="AF8" s="209"/>
      <c r="AG8" s="209"/>
      <c r="AH8" s="209"/>
      <c r="AI8" s="209"/>
      <c r="AJ8" s="89"/>
    </row>
    <row r="9" spans="2:36" s="93" customFormat="1" ht="20" thickBot="1" x14ac:dyDescent="0.25">
      <c r="B9" s="91"/>
      <c r="C9" s="212"/>
      <c r="D9" s="212"/>
      <c r="E9" s="212"/>
      <c r="F9" s="212"/>
      <c r="G9" s="400"/>
      <c r="H9" s="401"/>
      <c r="I9" s="401"/>
      <c r="J9" s="401"/>
      <c r="K9" s="401"/>
      <c r="L9" s="401"/>
      <c r="M9" s="401"/>
      <c r="N9" s="402"/>
      <c r="O9" s="400">
        <v>13</v>
      </c>
      <c r="P9" s="401"/>
      <c r="Q9" s="401"/>
      <c r="R9" s="401"/>
      <c r="S9" s="401"/>
      <c r="T9" s="401"/>
      <c r="U9" s="402"/>
      <c r="V9" s="397"/>
      <c r="W9" s="398"/>
      <c r="X9" s="398"/>
      <c r="Y9" s="398"/>
      <c r="Z9" s="398"/>
      <c r="AA9" s="398"/>
      <c r="AB9" s="398"/>
      <c r="AC9" s="399"/>
      <c r="AD9" s="212"/>
      <c r="AE9" s="210"/>
      <c r="AF9" s="210"/>
      <c r="AG9" s="210"/>
      <c r="AH9" s="210"/>
      <c r="AI9" s="210"/>
      <c r="AJ9" s="92"/>
    </row>
    <row r="10" spans="2:36" ht="17" thickBot="1" x14ac:dyDescent="0.25">
      <c r="B10" s="94"/>
      <c r="C10" s="95"/>
      <c r="D10" s="95"/>
      <c r="E10" s="95"/>
      <c r="F10" s="95"/>
      <c r="G10" s="95"/>
      <c r="H10" s="95"/>
      <c r="I10" s="95"/>
      <c r="J10" s="95"/>
      <c r="K10" s="95"/>
      <c r="L10" s="95"/>
      <c r="M10" s="95"/>
      <c r="N10" s="95"/>
      <c r="O10" s="95"/>
      <c r="P10" s="213"/>
      <c r="Q10" s="213"/>
      <c r="R10" s="213"/>
      <c r="S10" s="213"/>
      <c r="T10" s="213"/>
      <c r="U10" s="213"/>
      <c r="V10" s="213"/>
      <c r="W10" s="213"/>
      <c r="X10" s="213"/>
      <c r="Y10" s="213"/>
      <c r="Z10" s="213"/>
      <c r="AA10" s="213"/>
      <c r="AB10" s="213"/>
      <c r="AC10" s="213"/>
      <c r="AD10" s="95"/>
      <c r="AE10" s="95"/>
      <c r="AF10" s="95"/>
      <c r="AG10" s="95"/>
      <c r="AH10" s="95"/>
      <c r="AI10" s="95"/>
      <c r="AJ10" s="96"/>
    </row>
    <row r="11" spans="2:36" ht="22" thickBot="1" x14ac:dyDescent="0.25">
      <c r="B11" s="94"/>
      <c r="C11" s="97"/>
      <c r="D11" s="384" t="s">
        <v>62</v>
      </c>
      <c r="E11" s="384"/>
      <c r="F11" s="384"/>
      <c r="G11" s="384"/>
      <c r="H11" s="384"/>
      <c r="I11" s="384"/>
      <c r="J11" s="384"/>
      <c r="K11" s="384"/>
      <c r="L11" s="384"/>
      <c r="M11" s="384"/>
      <c r="N11" s="384"/>
      <c r="O11" s="384"/>
      <c r="P11" s="384"/>
      <c r="Q11" s="384"/>
      <c r="R11" s="384"/>
      <c r="S11" s="384"/>
      <c r="T11" s="384"/>
      <c r="U11" s="384"/>
      <c r="V11" s="384"/>
      <c r="W11" s="384"/>
      <c r="X11" s="384"/>
      <c r="Y11" s="384"/>
      <c r="Z11" s="384"/>
      <c r="AA11" s="384"/>
      <c r="AB11" s="384"/>
      <c r="AC11" s="384"/>
      <c r="AD11" s="384"/>
      <c r="AE11" s="384"/>
      <c r="AF11" s="384"/>
      <c r="AG11" s="384"/>
      <c r="AH11" s="384"/>
      <c r="AI11" s="385"/>
      <c r="AJ11" s="96"/>
    </row>
    <row r="12" spans="2:36" ht="22" thickBot="1" x14ac:dyDescent="0.25">
      <c r="B12" s="94"/>
      <c r="C12" s="158"/>
      <c r="D12" s="215">
        <v>1</v>
      </c>
      <c r="E12" s="216">
        <v>2</v>
      </c>
      <c r="F12" s="216">
        <v>3</v>
      </c>
      <c r="G12" s="216">
        <v>4</v>
      </c>
      <c r="H12" s="216">
        <v>5</v>
      </c>
      <c r="I12" s="216">
        <v>6</v>
      </c>
      <c r="J12" s="216">
        <v>7</v>
      </c>
      <c r="K12" s="216">
        <v>8</v>
      </c>
      <c r="L12" s="216">
        <v>9</v>
      </c>
      <c r="M12" s="216">
        <v>10</v>
      </c>
      <c r="N12" s="216">
        <v>11</v>
      </c>
      <c r="O12" s="216">
        <v>12</v>
      </c>
      <c r="P12" s="216">
        <v>13</v>
      </c>
      <c r="Q12" s="216">
        <v>14</v>
      </c>
      <c r="R12" s="127">
        <v>15</v>
      </c>
      <c r="S12" s="216">
        <v>16</v>
      </c>
      <c r="T12" s="216">
        <v>17</v>
      </c>
      <c r="U12" s="216">
        <v>18</v>
      </c>
      <c r="V12" s="216">
        <v>19</v>
      </c>
      <c r="W12" s="216">
        <v>20</v>
      </c>
      <c r="X12" s="216">
        <v>21</v>
      </c>
      <c r="Y12" s="216">
        <v>22</v>
      </c>
      <c r="Z12" s="216">
        <v>23</v>
      </c>
      <c r="AA12" s="216">
        <v>24</v>
      </c>
      <c r="AB12" s="216">
        <v>25</v>
      </c>
      <c r="AC12" s="216">
        <v>26</v>
      </c>
      <c r="AD12" s="216">
        <v>27</v>
      </c>
      <c r="AE12" s="216">
        <v>28</v>
      </c>
      <c r="AF12" s="216">
        <v>29</v>
      </c>
      <c r="AG12" s="98">
        <v>30</v>
      </c>
      <c r="AH12" s="99" t="s">
        <v>2</v>
      </c>
      <c r="AI12" s="100" t="s">
        <v>60</v>
      </c>
      <c r="AJ12" s="96"/>
    </row>
    <row r="13" spans="2:36" ht="17" thickBot="1" x14ac:dyDescent="0.25">
      <c r="B13" s="94"/>
      <c r="C13" s="118" t="s">
        <v>24</v>
      </c>
      <c r="D13" s="141"/>
      <c r="E13" s="138"/>
      <c r="F13" s="138"/>
      <c r="G13" s="138"/>
      <c r="H13" s="138"/>
      <c r="I13" s="141"/>
      <c r="J13" s="141"/>
      <c r="K13" s="138"/>
      <c r="L13" s="138"/>
      <c r="M13" s="138"/>
      <c r="N13" s="138"/>
      <c r="O13" s="138"/>
      <c r="P13" s="138"/>
      <c r="Q13" s="138"/>
      <c r="R13" s="138"/>
      <c r="S13" s="138"/>
      <c r="T13" s="138"/>
      <c r="U13" s="138"/>
      <c r="V13" s="138"/>
      <c r="W13" s="138"/>
      <c r="X13" s="138"/>
      <c r="Y13" s="138"/>
      <c r="Z13" s="138"/>
      <c r="AA13" s="141"/>
      <c r="AB13" s="138"/>
      <c r="AC13" s="138"/>
      <c r="AD13" s="138"/>
      <c r="AE13" s="138"/>
      <c r="AF13" s="138"/>
      <c r="AG13" s="138"/>
      <c r="AH13" s="103">
        <f>30-COUNTBLANK(D13:AG13)</f>
        <v>0</v>
      </c>
      <c r="AI13" s="227"/>
      <c r="AJ13" s="96"/>
    </row>
    <row r="14" spans="2:36" ht="17" thickBot="1" x14ac:dyDescent="0.25">
      <c r="B14" s="94"/>
      <c r="C14" s="114" t="s">
        <v>25</v>
      </c>
      <c r="D14" s="142"/>
      <c r="E14" s="139"/>
      <c r="F14" s="139"/>
      <c r="G14" s="139"/>
      <c r="H14" s="139"/>
      <c r="I14" s="139"/>
      <c r="J14" s="142"/>
      <c r="K14" s="139"/>
      <c r="L14" s="139"/>
      <c r="M14" s="139"/>
      <c r="N14" s="139"/>
      <c r="O14" s="139"/>
      <c r="P14" s="139"/>
      <c r="Q14" s="139"/>
      <c r="R14" s="139"/>
      <c r="S14" s="139"/>
      <c r="T14" s="139"/>
      <c r="U14" s="139"/>
      <c r="V14" s="139"/>
      <c r="W14" s="139"/>
      <c r="X14" s="139"/>
      <c r="Y14" s="139"/>
      <c r="Z14" s="139"/>
      <c r="AA14" s="142"/>
      <c r="AB14" s="139"/>
      <c r="AC14" s="139"/>
      <c r="AD14" s="139"/>
      <c r="AE14" s="139"/>
      <c r="AF14" s="139"/>
      <c r="AG14" s="139"/>
      <c r="AH14" s="103">
        <f>30-COUNTBLANK(D14:AG14)</f>
        <v>0</v>
      </c>
      <c r="AI14" s="228"/>
      <c r="AJ14" s="96"/>
    </row>
    <row r="15" spans="2:36" x14ac:dyDescent="0.2">
      <c r="B15" s="94"/>
      <c r="C15" s="157" t="s">
        <v>57</v>
      </c>
      <c r="D15" s="202" t="str" cm="1">
        <f t="array" ref="D15">+IF(COUNTBLANK(D13:D14)&gt;0,"",_xlfn.IFS((10^(3.516)*D13/(10*D14)^(2.559))&gt;=1,0,(10^(3.516)*D13/(10*D14)^(2.559))&gt;=0.9,1,(10^(3.516)*D13/(10*D14)^(2.559))&gt;=0.75,2,(10^(3.516)*D13/(10*D14)^(2.559))&lt;0.75,3))</f>
        <v/>
      </c>
      <c r="E15" s="163" t="str" cm="1">
        <f t="array" ref="E15">+IF(COUNTBLANK(E13:E14)&gt;0,"",_xlfn.IFS((10^(3.516)*E13/(10*E14)^(2.559))&gt;=1,0,(10^(3.516)*E13/(10*E14)^(2.559))&gt;=0.9,1,(10^(3.516)*E13/(10*E14)^(2.559))&gt;=0.75,2,(10^(3.516)*E13/(10*E14)^(2.559))&lt;0.75,3))</f>
        <v/>
      </c>
      <c r="F15" s="163" t="str" cm="1">
        <f t="array" ref="F15">+IF(COUNTBLANK(F13:F14)&gt;0,"",_xlfn.IFS((10^(3.516)*F13/(10*F14)^(2.559))&gt;=1,0,(10^(3.516)*F13/(10*F14)^(2.559))&gt;=0.9,1,(10^(3.516)*F13/(10*F14)^(2.559))&gt;=0.75,2,(10^(3.516)*F13/(10*F14)^(2.559))&lt;0.75,3))</f>
        <v/>
      </c>
      <c r="G15" s="163" t="str" cm="1">
        <f t="array" ref="G15">+IF(COUNTBLANK(G13:G14)&gt;0,"",_xlfn.IFS((10^(3.516)*G13/(10*G14)^(2.559))&gt;=1,0,(10^(3.516)*G13/(10*G14)^(2.559))&gt;=0.9,1,(10^(3.516)*G13/(10*G14)^(2.559))&gt;=0.75,2,(10^(3.516)*G13/(10*G14)^(2.559))&lt;0.75,3))</f>
        <v/>
      </c>
      <c r="H15" s="163" t="str" cm="1">
        <f t="array" ref="H15">+IF(COUNTBLANK(H13:H14)&gt;0,"",_xlfn.IFS((10^(3.516)*H13/(10*H14)^(2.559))&gt;=1,0,(10^(3.516)*H13/(10*H14)^(2.559))&gt;=0.9,1,(10^(3.516)*H13/(10*H14)^(2.559))&gt;=0.75,2,(10^(3.516)*H13/(10*H14)^(2.559))&lt;0.75,3))</f>
        <v/>
      </c>
      <c r="I15" s="163" t="str" cm="1">
        <f t="array" ref="I15">+IF(COUNTBLANK(I13:I14)&gt;0,"",_xlfn.IFS((10^(3.516)*I13/(10*I14)^(2.559))&gt;=1,0,(10^(3.516)*I13/(10*I14)^(2.559))&gt;=0.9,1,(10^(3.516)*I13/(10*I14)^(2.559))&gt;=0.75,2,(10^(3.516)*I13/(10*I14)^(2.559))&lt;0.75,3))</f>
        <v/>
      </c>
      <c r="J15" s="163" t="str" cm="1">
        <f t="array" ref="J15">+IF(COUNTBLANK(J13:J14)&gt;0,"",_xlfn.IFS((10^(3.516)*J13/(10*J14)^(2.559))&gt;=1,0,(10^(3.516)*J13/(10*J14)^(2.559))&gt;=0.9,1,(10^(3.516)*J13/(10*J14)^(2.559))&gt;=0.75,2,(10^(3.516)*J13/(10*J14)^(2.559))&lt;0.75,3))</f>
        <v/>
      </c>
      <c r="K15" s="163" t="str" cm="1">
        <f t="array" ref="K15">+IF(COUNTBLANK(K13:K14)&gt;0,"",_xlfn.IFS((10^(3.516)*K13/(10*K14)^(2.559))&gt;=1,0,(10^(3.516)*K13/(10*K14)^(2.559))&gt;=0.9,1,(10^(3.516)*K13/(10*K14)^(2.559))&gt;=0.75,2,(10^(3.516)*K13/(10*K14)^(2.559))&lt;0.75,3))</f>
        <v/>
      </c>
      <c r="L15" s="163" t="str" cm="1">
        <f t="array" ref="L15">+IF(COUNTBLANK(L13:L14)&gt;0,"",_xlfn.IFS((10^(3.516)*L13/(10*L14)^(2.559))&gt;=1,0,(10^(3.516)*L13/(10*L14)^(2.559))&gt;=0.9,1,(10^(3.516)*L13/(10*L14)^(2.559))&gt;=0.75,2,(10^(3.516)*L13/(10*L14)^(2.559))&lt;0.75,3))</f>
        <v/>
      </c>
      <c r="M15" s="163" t="str" cm="1">
        <f t="array" ref="M15">+IF(COUNTBLANK(M13:M14)&gt;0,"",_xlfn.IFS((10^(3.516)*M13/(10*M14)^(2.559))&gt;=1,0,(10^(3.516)*M13/(10*M14)^(2.559))&gt;=0.9,1,(10^(3.516)*M13/(10*M14)^(2.559))&gt;=0.75,2,(10^(3.516)*M13/(10*M14)^(2.559))&lt;0.75,3))</f>
        <v/>
      </c>
      <c r="N15" s="163" t="str" cm="1">
        <f t="array" ref="N15">+IF(COUNTBLANK(N13:N14)&gt;0,"",_xlfn.IFS((10^(3.516)*N13/(10*N14)^(2.559))&gt;=1,0,(10^(3.516)*N13/(10*N14)^(2.559))&gt;=0.9,1,(10^(3.516)*N13/(10*N14)^(2.559))&gt;=0.75,2,(10^(3.516)*N13/(10*N14)^(2.559))&lt;0.75,3))</f>
        <v/>
      </c>
      <c r="O15" s="163" t="str" cm="1">
        <f t="array" ref="O15">+IF(COUNTBLANK(O13:O14)&gt;0,"",_xlfn.IFS((10^(3.516)*O13/(10*O14)^(2.559))&gt;=1,0,(10^(3.516)*O13/(10*O14)^(2.559))&gt;=0.9,1,(10^(3.516)*O13/(10*O14)^(2.559))&gt;=0.75,2,(10^(3.516)*O13/(10*O14)^(2.559))&lt;0.75,3))</f>
        <v/>
      </c>
      <c r="P15" s="163" t="str" cm="1">
        <f t="array" ref="P15">+IF(COUNTBLANK(P13:P14)&gt;0,"",_xlfn.IFS((10^(3.516)*P13/(10*P14)^(2.559))&gt;=1,0,(10^(3.516)*P13/(10*P14)^(2.559))&gt;=0.9,1,(10^(3.516)*P13/(10*P14)^(2.559))&gt;=0.75,2,(10^(3.516)*P13/(10*P14)^(2.559))&lt;0.75,3))</f>
        <v/>
      </c>
      <c r="Q15" s="163" t="str" cm="1">
        <f t="array" ref="Q15">+IF(COUNTBLANK(Q13:Q14)&gt;0,"",_xlfn.IFS((10^(3.516)*Q13/(10*Q14)^(2.559))&gt;=1,0,(10^(3.516)*Q13/(10*Q14)^(2.559))&gt;=0.9,1,(10^(3.516)*Q13/(10*Q14)^(2.559))&gt;=0.75,2,(10^(3.516)*Q13/(10*Q14)^(2.559))&lt;0.75,3))</f>
        <v/>
      </c>
      <c r="R15" s="163" t="str" cm="1">
        <f t="array" ref="R15">+IF(COUNTBLANK(R13:R14)&gt;0,"",_xlfn.IFS((10^(3.516)*R13/(10*R14)^(2.559))&gt;=1,0,(10^(3.516)*R13/(10*R14)^(2.559))&gt;=0.9,1,(10^(3.516)*R13/(10*R14)^(2.559))&gt;=0.75,2,(10^(3.516)*R13/(10*R14)^(2.559))&lt;0.75,3))</f>
        <v/>
      </c>
      <c r="S15" s="163" t="str" cm="1">
        <f t="array" ref="S15">+IF(COUNTBLANK(S13:S14)&gt;0,"",_xlfn.IFS((10^(3.516)*S13/(10*S14)^(2.559))&gt;=1,0,(10^(3.516)*S13/(10*S14)^(2.559))&gt;=0.9,1,(10^(3.516)*S13/(10*S14)^(2.559))&gt;=0.75,2,(10^(3.516)*S13/(10*S14)^(2.559))&lt;0.75,3))</f>
        <v/>
      </c>
      <c r="T15" s="163" t="str" cm="1">
        <f t="array" ref="T15">+IF(COUNTBLANK(T13:T14)&gt;0,"",_xlfn.IFS((10^(3.516)*T13/(10*T14)^(2.559))&gt;=1,0,(10^(3.516)*T13/(10*T14)^(2.559))&gt;=0.9,1,(10^(3.516)*T13/(10*T14)^(2.559))&gt;=0.75,2,(10^(3.516)*T13/(10*T14)^(2.559))&lt;0.75,3))</f>
        <v/>
      </c>
      <c r="U15" s="163" t="str" cm="1">
        <f t="array" ref="U15">+IF(COUNTBLANK(U13:U14)&gt;0,"",_xlfn.IFS((10^(3.516)*U13/(10*U14)^(2.559))&gt;=1,0,(10^(3.516)*U13/(10*U14)^(2.559))&gt;=0.9,1,(10^(3.516)*U13/(10*U14)^(2.559))&gt;=0.75,2,(10^(3.516)*U13/(10*U14)^(2.559))&lt;0.75,3))</f>
        <v/>
      </c>
      <c r="V15" s="163" t="str" cm="1">
        <f t="array" ref="V15">+IF(COUNTBLANK(V13:V14)&gt;0,"",_xlfn.IFS((10^(3.516)*V13/(10*V14)^(2.559))&gt;=1,0,(10^(3.516)*V13/(10*V14)^(2.559))&gt;=0.9,1,(10^(3.516)*V13/(10*V14)^(2.559))&gt;=0.75,2,(10^(3.516)*V13/(10*V14)^(2.559))&lt;0.75,3))</f>
        <v/>
      </c>
      <c r="W15" s="163" t="str" cm="1">
        <f t="array" ref="W15">+IF(COUNTBLANK(W13:W14)&gt;0,"",_xlfn.IFS((10^(3.516)*W13/(10*W14)^(2.559))&gt;=1,0,(10^(3.516)*W13/(10*W14)^(2.559))&gt;=0.9,1,(10^(3.516)*W13/(10*W14)^(2.559))&gt;=0.75,2,(10^(3.516)*W13/(10*W14)^(2.559))&lt;0.75,3))</f>
        <v/>
      </c>
      <c r="X15" s="163" t="str" cm="1">
        <f t="array" ref="X15">+IF(COUNTBLANK(X13:X14)&gt;0,"",_xlfn.IFS((10^(3.516)*X13/(10*X14)^(2.559))&gt;=1,0,(10^(3.516)*X13/(10*X14)^(2.559))&gt;=0.9,1,(10^(3.516)*X13/(10*X14)^(2.559))&gt;=0.75,2,(10^(3.516)*X13/(10*X14)^(2.559))&lt;0.75,3))</f>
        <v/>
      </c>
      <c r="Y15" s="163" t="str" cm="1">
        <f t="array" ref="Y15">+IF(COUNTBLANK(Y13:Y14)&gt;0,"",_xlfn.IFS((10^(3.516)*Y13/(10*Y14)^(2.559))&gt;=1,0,(10^(3.516)*Y13/(10*Y14)^(2.559))&gt;=0.9,1,(10^(3.516)*Y13/(10*Y14)^(2.559))&gt;=0.75,2,(10^(3.516)*Y13/(10*Y14)^(2.559))&lt;0.75,3))</f>
        <v/>
      </c>
      <c r="Z15" s="163" t="str" cm="1">
        <f t="array" ref="Z15">+IF(COUNTBLANK(Z13:Z14)&gt;0,"",_xlfn.IFS((10^(3.516)*Z13/(10*Z14)^(2.559))&gt;=1,0,(10^(3.516)*Z13/(10*Z14)^(2.559))&gt;=0.9,1,(10^(3.516)*Z13/(10*Z14)^(2.559))&gt;=0.75,2,(10^(3.516)*Z13/(10*Z14)^(2.559))&lt;0.75,3))</f>
        <v/>
      </c>
      <c r="AA15" s="163" t="str" cm="1">
        <f t="array" ref="AA15">+IF(COUNTBLANK(AA13:AA14)&gt;0,"",_xlfn.IFS((10^(3.516)*AA13/(10*AA14)^(2.559))&gt;=1,0,(10^(3.516)*AA13/(10*AA14)^(2.559))&gt;=0.9,1,(10^(3.516)*AA13/(10*AA14)^(2.559))&gt;=0.75,2,(10^(3.516)*AA13/(10*AA14)^(2.559))&lt;0.75,3))</f>
        <v/>
      </c>
      <c r="AB15" s="163" t="str" cm="1">
        <f t="array" ref="AB15">+IF(COUNTBLANK(AB13:AB14)&gt;0,"",_xlfn.IFS((10^(3.516)*AB13/(10*AB14)^(2.559))&gt;=1,0,(10^(3.516)*AB13/(10*AB14)^(2.559))&gt;=0.9,1,(10^(3.516)*AB13/(10*AB14)^(2.559))&gt;=0.75,2,(10^(3.516)*AB13/(10*AB14)^(2.559))&lt;0.75,3))</f>
        <v/>
      </c>
      <c r="AC15" s="163" t="str" cm="1">
        <f t="array" ref="AC15">+IF(COUNTBLANK(AC13:AC14)&gt;0,"",_xlfn.IFS((10^(3.516)*AC13/(10*AC14)^(2.559))&gt;=1,0,(10^(3.516)*AC13/(10*AC14)^(2.559))&gt;=0.9,1,(10^(3.516)*AC13/(10*AC14)^(2.559))&gt;=0.75,2,(10^(3.516)*AC13/(10*AC14)^(2.559))&lt;0.75,3))</f>
        <v/>
      </c>
      <c r="AD15" s="163" t="str" cm="1">
        <f t="array" ref="AD15">+IF(COUNTBLANK(AD13:AD14)&gt;0,"",_xlfn.IFS((10^(3.516)*AD13/(10*AD14)^(2.559))&gt;=1,0,(10^(3.516)*AD13/(10*AD14)^(2.559))&gt;=0.9,1,(10^(3.516)*AD13/(10*AD14)^(2.559))&gt;=0.75,2,(10^(3.516)*AD13/(10*AD14)^(2.559))&lt;0.75,3))</f>
        <v/>
      </c>
      <c r="AE15" s="163" t="str" cm="1">
        <f t="array" ref="AE15">+IF(COUNTBLANK(AE13:AE14)&gt;0,"",_xlfn.IFS((10^(3.516)*AE13/(10*AE14)^(2.559))&gt;=1,0,(10^(3.516)*AE13/(10*AE14)^(2.559))&gt;=0.9,1,(10^(3.516)*AE13/(10*AE14)^(2.559))&gt;=0.75,2,(10^(3.516)*AE13/(10*AE14)^(2.559))&lt;0.75,3))</f>
        <v/>
      </c>
      <c r="AF15" s="163" t="str" cm="1">
        <f t="array" ref="AF15">+IF(COUNTBLANK(AF13:AF14)&gt;0,"",_xlfn.IFS((10^(3.516)*AF13/(10*AF14)^(2.559))&gt;=1,0,(10^(3.516)*AF13/(10*AF14)^(2.559))&gt;=0.9,1,(10^(3.516)*AF13/(10*AF14)^(2.559))&gt;=0.75,2,(10^(3.516)*AF13/(10*AF14)^(2.559))&lt;0.75,3))</f>
        <v/>
      </c>
      <c r="AG15" s="163" t="str" cm="1">
        <f t="array" ref="AG15">+IF(COUNTBLANK(AG13:AG14)&gt;0,"",_xlfn.IFS((10^(3.516)*AG13/(10*AG14)^(2.559))&gt;=1,0,(10^(3.516)*AG13/(10*AG14)^(2.559))&gt;=0.9,1,(10^(3.516)*AG13/(10*AG14)^(2.559))&gt;=0.75,2,(10^(3.516)*AG13/(10*AG14)^(2.559))&lt;0.75,3))</f>
        <v/>
      </c>
      <c r="AH15" s="164">
        <f>30-COUNTBLANK(D15:AG15)</f>
        <v>0</v>
      </c>
      <c r="AI15" s="156" t="str">
        <f>IF(COUNTBLANK(D15:AG15)=30,"",IF(('Basis of calculations'!M87/AH15&gt;=0.25),3,IF(OR(('Basis of calculations'!M87/AH15&gt;=0.1),(('Basis of calculations'!M87+'Basis of calculations'!L87)/AH15&gt;=0.4)),2,IF(OR(('Basis of calculations'!M87&gt;0),('Basis of calculations'!M87+'Basis of calculations'!L87)/AH15&gt;=0,(('Basis of calculations'!J87/AH15&lt;0.6))),1,0))))</f>
        <v/>
      </c>
      <c r="AJ15" s="96"/>
    </row>
    <row r="16" spans="2:36" x14ac:dyDescent="0.2">
      <c r="B16" s="94"/>
      <c r="C16" s="118" t="s">
        <v>26</v>
      </c>
      <c r="D16" s="143"/>
      <c r="E16" s="143"/>
      <c r="F16" s="143"/>
      <c r="G16" s="143"/>
      <c r="H16" s="143"/>
      <c r="I16" s="143"/>
      <c r="J16" s="151"/>
      <c r="K16" s="151"/>
      <c r="L16" s="151"/>
      <c r="M16" s="151"/>
      <c r="N16" s="151"/>
      <c r="O16" s="151"/>
      <c r="P16" s="151"/>
      <c r="Q16" s="151"/>
      <c r="R16" s="151"/>
      <c r="S16" s="151"/>
      <c r="T16" s="151"/>
      <c r="U16" s="151"/>
      <c r="V16" s="151"/>
      <c r="W16" s="151"/>
      <c r="X16" s="151"/>
      <c r="Y16" s="151"/>
      <c r="Z16" s="151"/>
      <c r="AA16" s="151"/>
      <c r="AB16" s="151"/>
      <c r="AC16" s="151"/>
      <c r="AD16" s="151"/>
      <c r="AE16" s="151"/>
      <c r="AF16" s="151"/>
      <c r="AG16" s="151"/>
      <c r="AH16" s="106">
        <f t="shared" ref="AH16:AH24" si="0">30-COUNTBLANK(D16:AG16)</f>
        <v>0</v>
      </c>
      <c r="AI16" s="162" t="str">
        <f>IF(COUNTBLANK(D16:AG16)=30,"",IF(('Basis of calculations'!I46/AH16&gt;=0.25),3,IF(OR(('Basis of calculations'!I46/AH16&gt;=0.1),(('Basis of calculations'!I46+'Basis of calculations'!H46)/AH16&gt;=0.4)),2,IF(OR(('Basis of calculations'!I46&gt;0),('Basis of calculations'!I46+'Basis of calculations'!H46)/AH16&gt;0,(('Basis of calculations'!F46/AH16&lt;0.6))),1,0))))</f>
        <v/>
      </c>
      <c r="AJ16" s="96"/>
    </row>
    <row r="17" spans="2:36" x14ac:dyDescent="0.2">
      <c r="B17" s="94"/>
      <c r="C17" s="118" t="s">
        <v>58</v>
      </c>
      <c r="D17" s="143"/>
      <c r="E17" s="143"/>
      <c r="F17" s="143"/>
      <c r="G17" s="143"/>
      <c r="H17" s="143"/>
      <c r="I17" s="143"/>
      <c r="J17" s="143"/>
      <c r="K17" s="143"/>
      <c r="L17" s="143"/>
      <c r="M17" s="143"/>
      <c r="N17" s="143"/>
      <c r="O17" s="143"/>
      <c r="P17" s="143"/>
      <c r="Q17" s="143"/>
      <c r="R17" s="143"/>
      <c r="S17" s="143"/>
      <c r="T17" s="143"/>
      <c r="U17" s="143"/>
      <c r="V17" s="143"/>
      <c r="W17" s="143"/>
      <c r="X17" s="143"/>
      <c r="Y17" s="143"/>
      <c r="Z17" s="143"/>
      <c r="AA17" s="143"/>
      <c r="AB17" s="143"/>
      <c r="AC17" s="143"/>
      <c r="AD17" s="143"/>
      <c r="AE17" s="143"/>
      <c r="AF17" s="143"/>
      <c r="AG17" s="143"/>
      <c r="AH17" s="106">
        <f t="shared" si="0"/>
        <v>0</v>
      </c>
      <c r="AI17" s="161" t="str">
        <f>IF(COUNTBLANK(D17:AG17)=30,"",IF(('Basis of calculations'!M46/AH17&gt;=0.25),3,IF(OR(('Basis of calculations'!M46/AH17&gt;=0.1),(('Basis of calculations'!M46+'Basis of calculations'!L46)/AH17&gt;=0.4)),2,IF(OR(('Basis of calculations'!M46&gt;0),('Basis of calculations'!M46+'Basis of calculations'!L46)/AH17&gt;0,(('Basis of calculations'!J46/AH17&lt;0.6))),1,0))))</f>
        <v/>
      </c>
      <c r="AJ17" s="96"/>
    </row>
    <row r="18" spans="2:36" x14ac:dyDescent="0.2">
      <c r="B18" s="94"/>
      <c r="C18" s="118" t="s">
        <v>138</v>
      </c>
      <c r="D18" s="143"/>
      <c r="E18" s="143"/>
      <c r="F18" s="143"/>
      <c r="G18" s="143"/>
      <c r="H18" s="143"/>
      <c r="I18" s="143"/>
      <c r="J18" s="143"/>
      <c r="K18" s="143"/>
      <c r="L18" s="143"/>
      <c r="M18" s="143"/>
      <c r="N18" s="143"/>
      <c r="O18" s="143"/>
      <c r="P18" s="143"/>
      <c r="Q18" s="143"/>
      <c r="R18" s="143"/>
      <c r="S18" s="143"/>
      <c r="T18" s="143"/>
      <c r="U18" s="143"/>
      <c r="V18" s="143"/>
      <c r="W18" s="143"/>
      <c r="X18" s="143"/>
      <c r="Y18" s="143"/>
      <c r="Z18" s="143"/>
      <c r="AA18" s="143"/>
      <c r="AB18" s="143"/>
      <c r="AC18" s="143"/>
      <c r="AD18" s="143"/>
      <c r="AE18" s="143"/>
      <c r="AF18" s="143"/>
      <c r="AG18" s="143"/>
      <c r="AH18" s="106">
        <f t="shared" si="0"/>
        <v>0</v>
      </c>
      <c r="AI18" s="161" t="str">
        <f>IF(COUNTBLANK(D18:AG18)=30,"",IF(('Basis of calculations'!I66/AH18&gt;=0.25),3,IF(OR(('Basis of calculations'!I66/AH18&gt;=0.1),(('Basis of calculations'!I66+'Basis of calculations'!H66)/AH18&gt;=0.4)),2,IF(OR(('Basis of calculations'!I66&gt;0),('Basis of calculations'!I66+'Basis of calculations'!H66)/AH18&gt;0,(('Basis of calculations'!F66/AH18&lt;0.6))),1,0))))</f>
        <v/>
      </c>
      <c r="AJ18" s="96"/>
    </row>
    <row r="19" spans="2:36" x14ac:dyDescent="0.2">
      <c r="B19" s="94"/>
      <c r="C19" s="118" t="s">
        <v>28</v>
      </c>
      <c r="D19" s="143"/>
      <c r="E19" s="143"/>
      <c r="F19" s="143"/>
      <c r="G19" s="143"/>
      <c r="H19" s="143"/>
      <c r="I19" s="143"/>
      <c r="J19" s="143"/>
      <c r="K19" s="143"/>
      <c r="L19" s="143"/>
      <c r="M19" s="143"/>
      <c r="N19" s="143"/>
      <c r="O19" s="143"/>
      <c r="P19" s="143"/>
      <c r="Q19" s="143"/>
      <c r="R19" s="143"/>
      <c r="S19" s="143"/>
      <c r="T19" s="143"/>
      <c r="U19" s="143"/>
      <c r="V19" s="143"/>
      <c r="W19" s="143"/>
      <c r="X19" s="143"/>
      <c r="Y19" s="143"/>
      <c r="Z19" s="143"/>
      <c r="AA19" s="143"/>
      <c r="AB19" s="143"/>
      <c r="AC19" s="143"/>
      <c r="AD19" s="143"/>
      <c r="AE19" s="143"/>
      <c r="AF19" s="143"/>
      <c r="AG19" s="143"/>
      <c r="AH19" s="106">
        <f t="shared" si="0"/>
        <v>0</v>
      </c>
      <c r="AI19" s="161" t="str">
        <f>IF(COUNTBLANK(D19:AG19)=30,"",IF(('Basis of calculations'!M66/AH19&gt;=0.25),3,IF(OR(('Basis of calculations'!M66/AH19&gt;=0.1),(('Basis of calculations'!M66+'Basis of calculations'!L66)/AH19&gt;=0.4)),2,IF(OR(('Basis of calculations'!M66&gt;0),('Basis of calculations'!M66+'Basis of calculations'!L66)/AH19&gt;0,(('Basis of calculations'!J66/AH19&lt;0.6))),1,0))))</f>
        <v/>
      </c>
      <c r="AJ19" s="96"/>
    </row>
    <row r="20" spans="2:36" ht="17" thickBot="1" x14ac:dyDescent="0.25">
      <c r="B20" s="94"/>
      <c r="C20" s="118" t="s">
        <v>139</v>
      </c>
      <c r="D20" s="143"/>
      <c r="E20" s="143"/>
      <c r="F20" s="143"/>
      <c r="G20" s="143"/>
      <c r="H20" s="143"/>
      <c r="I20" s="143"/>
      <c r="J20" s="143"/>
      <c r="K20" s="143"/>
      <c r="L20" s="143"/>
      <c r="M20" s="143"/>
      <c r="N20" s="143"/>
      <c r="O20" s="143"/>
      <c r="P20" s="143"/>
      <c r="Q20" s="143"/>
      <c r="R20" s="143"/>
      <c r="S20" s="143"/>
      <c r="T20" s="143"/>
      <c r="U20" s="143"/>
      <c r="V20" s="143"/>
      <c r="W20" s="143"/>
      <c r="X20" s="143"/>
      <c r="Y20" s="143"/>
      <c r="Z20" s="143"/>
      <c r="AA20" s="143"/>
      <c r="AB20" s="143"/>
      <c r="AC20" s="143"/>
      <c r="AD20" s="143"/>
      <c r="AE20" s="143"/>
      <c r="AF20" s="143"/>
      <c r="AG20" s="143"/>
      <c r="AH20" s="111">
        <f t="shared" si="0"/>
        <v>0</v>
      </c>
      <c r="AI20" s="161" t="str">
        <f>IF(COUNTBLANK(D20:AG20)=30,"",IF(('Basis of calculations'!I87/AH20&gt;=0.25),3,IF(OR(('Basis of calculations'!I87/AH20&gt;=0.1),(('Basis of calculations'!I87+'Basis of calculations'!H87)/AH20&gt;=0.4)),2,IF(OR(('Basis of calculations'!I87&gt;0),('Basis of calculations'!I87+'Basis of calculations'!H87)/AH20&gt;0,(('Basis of calculations'!F87/AH20&lt;0.6))),1,0))))</f>
        <v/>
      </c>
      <c r="AJ20" s="96"/>
    </row>
    <row r="21" spans="2:36" x14ac:dyDescent="0.2">
      <c r="B21" s="94"/>
      <c r="C21" s="118" t="s">
        <v>29</v>
      </c>
      <c r="D21" s="143"/>
      <c r="E21" s="143"/>
      <c r="F21" s="143"/>
      <c r="G21" s="143"/>
      <c r="H21" s="143"/>
      <c r="I21" s="143"/>
      <c r="J21" s="143"/>
      <c r="K21" s="143"/>
      <c r="L21" s="143"/>
      <c r="M21" s="143"/>
      <c r="N21" s="143"/>
      <c r="O21" s="143"/>
      <c r="P21" s="143"/>
      <c r="Q21" s="143"/>
      <c r="R21" s="143"/>
      <c r="S21" s="143"/>
      <c r="T21" s="143"/>
      <c r="U21" s="143"/>
      <c r="V21" s="143"/>
      <c r="W21" s="143"/>
      <c r="X21" s="143"/>
      <c r="Y21" s="143"/>
      <c r="Z21" s="143"/>
      <c r="AA21" s="143"/>
      <c r="AB21" s="143"/>
      <c r="AC21" s="143"/>
      <c r="AD21" s="143"/>
      <c r="AE21" s="143"/>
      <c r="AF21" s="143"/>
      <c r="AG21" s="143"/>
      <c r="AH21" s="106">
        <f t="shared" si="0"/>
        <v>0</v>
      </c>
      <c r="AI21" s="161" t="str">
        <f>IF(COUNTBLANK(D21:AG21)=30,"",IF(('Basis of calculations'!M107/AH21&gt;=0.25),3,IF(OR(('Basis of calculations'!M107/AH21&gt;=0.1),(('Basis of calculations'!M107+'Basis of calculations'!L107)/AH21&gt;=0.4)),2,IF(OR(('Basis of calculations'!M107&gt;0),('Basis of calculations'!M107+'Basis of calculations'!L107)/AH21&gt;0,(('Basis of calculations'!J107/AH21&lt;0.6))),1,0))))</f>
        <v/>
      </c>
      <c r="AJ21" s="96"/>
    </row>
    <row r="22" spans="2:36" x14ac:dyDescent="0.2">
      <c r="B22" s="94"/>
      <c r="C22" s="118" t="s">
        <v>30</v>
      </c>
      <c r="D22" s="143"/>
      <c r="E22" s="143"/>
      <c r="F22" s="143"/>
      <c r="G22" s="143"/>
      <c r="H22" s="143"/>
      <c r="I22" s="143"/>
      <c r="J22" s="143"/>
      <c r="K22" s="143"/>
      <c r="L22" s="143"/>
      <c r="M22" s="143"/>
      <c r="N22" s="143"/>
      <c r="O22" s="143"/>
      <c r="P22" s="143"/>
      <c r="Q22" s="143"/>
      <c r="R22" s="143"/>
      <c r="S22" s="143"/>
      <c r="T22" s="143"/>
      <c r="U22" s="143"/>
      <c r="V22" s="143"/>
      <c r="W22" s="143"/>
      <c r="X22" s="143"/>
      <c r="Y22" s="143"/>
      <c r="Z22" s="143"/>
      <c r="AA22" s="143"/>
      <c r="AB22" s="143"/>
      <c r="AC22" s="143"/>
      <c r="AD22" s="143"/>
      <c r="AE22" s="143"/>
      <c r="AF22" s="143"/>
      <c r="AG22" s="143"/>
      <c r="AH22" s="106">
        <f t="shared" si="0"/>
        <v>0</v>
      </c>
      <c r="AI22" s="161" t="str">
        <f>IF(COUNTBLANK(D22:AG22)=30,"",IF(('Basis of calculations'!I107/AH22&gt;=0.25),3,IF(OR(('Basis of calculations'!I107/AH22&gt;=0.1),(('Basis of calculations'!I107+'Basis of calculations'!H107)/AH22&gt;=0.4)),2,IF(OR(('Basis of calculations'!I107&gt;0),('Basis of calculations'!I107+'Basis of calculations'!H107)/AH22&gt;0,(('Basis of calculations'!F107/AH22&lt;0.6))),1,0))))</f>
        <v/>
      </c>
      <c r="AJ22" s="96"/>
    </row>
    <row r="23" spans="2:36" x14ac:dyDescent="0.2">
      <c r="B23" s="94"/>
      <c r="C23" s="118" t="s">
        <v>31</v>
      </c>
      <c r="D23" s="143"/>
      <c r="E23" s="143"/>
      <c r="F23" s="143"/>
      <c r="G23" s="143"/>
      <c r="H23" s="143"/>
      <c r="I23" s="143"/>
      <c r="J23" s="143"/>
      <c r="K23" s="143"/>
      <c r="L23" s="143"/>
      <c r="M23" s="143"/>
      <c r="N23" s="143"/>
      <c r="O23" s="143"/>
      <c r="P23" s="143"/>
      <c r="Q23" s="143"/>
      <c r="R23" s="143"/>
      <c r="S23" s="143"/>
      <c r="T23" s="143"/>
      <c r="U23" s="143"/>
      <c r="V23" s="143"/>
      <c r="W23" s="143"/>
      <c r="X23" s="143"/>
      <c r="Y23" s="143"/>
      <c r="Z23" s="143"/>
      <c r="AA23" s="143"/>
      <c r="AB23" s="143"/>
      <c r="AC23" s="143"/>
      <c r="AD23" s="143"/>
      <c r="AE23" s="143"/>
      <c r="AF23" s="143"/>
      <c r="AG23" s="143"/>
      <c r="AH23" s="106">
        <f t="shared" si="0"/>
        <v>0</v>
      </c>
      <c r="AI23" s="161" t="str">
        <f>IF(COUNTBLANK(D23:AG23)=30,"",IF(('Basis of calculations'!M127/AH23&gt;=0.25),3,IF(OR(('Basis of calculations'!M127/AH23&gt;=0.1),(('Basis of calculations'!M127+'Basis of calculations'!L127)/AH23&gt;=0.4)),2,IF(OR(('Basis of calculations'!M127&gt;0),('Basis of calculations'!M127+'Basis of calculations'!L127)/AH23&gt;0,(('Basis of calculations'!J127/AH23&lt;0.6))),1,0))))</f>
        <v/>
      </c>
      <c r="AJ23" s="96"/>
    </row>
    <row r="24" spans="2:36" ht="17" thickBot="1" x14ac:dyDescent="0.25">
      <c r="B24" s="94"/>
      <c r="C24" s="152" t="s">
        <v>32</v>
      </c>
      <c r="D24" s="143"/>
      <c r="E24" s="143"/>
      <c r="F24" s="143"/>
      <c r="G24" s="143"/>
      <c r="H24" s="143"/>
      <c r="I24" s="143"/>
      <c r="J24" s="149"/>
      <c r="K24" s="149"/>
      <c r="L24" s="149"/>
      <c r="M24" s="149"/>
      <c r="N24" s="149"/>
      <c r="O24" s="149"/>
      <c r="P24" s="149"/>
      <c r="Q24" s="149"/>
      <c r="R24" s="149"/>
      <c r="S24" s="149"/>
      <c r="T24" s="149"/>
      <c r="U24" s="149"/>
      <c r="V24" s="149"/>
      <c r="W24" s="149"/>
      <c r="X24" s="149"/>
      <c r="Y24" s="149"/>
      <c r="Z24" s="149"/>
      <c r="AA24" s="149"/>
      <c r="AB24" s="149"/>
      <c r="AC24" s="149"/>
      <c r="AD24" s="149"/>
      <c r="AE24" s="149"/>
      <c r="AF24" s="149"/>
      <c r="AG24" s="149"/>
      <c r="AH24" s="197">
        <f t="shared" si="0"/>
        <v>0</v>
      </c>
      <c r="AI24" s="198" t="str">
        <f>IF(COUNTBLANK(D24:AG24)=30,"",IF(('Basis of calculations'!I127/AH24&gt;=0.25),3,IF(OR(('Basis of calculations'!I127/AH24&gt;=0.1),(('Basis of calculations'!I127+'Basis of calculations'!H127)/AH24&gt;=0.4)),2,IF(OR(('Basis of calculations'!I127&gt;0),('Basis of calculations'!I127+'Basis of calculations'!H127)/AH24&gt;0,(('Basis of calculations'!F127/AH24&lt;0.6))),1,0))))</f>
        <v/>
      </c>
      <c r="AJ24" s="96"/>
    </row>
    <row r="25" spans="2:36" x14ac:dyDescent="0.2">
      <c r="B25" s="94"/>
      <c r="C25" s="199" t="s">
        <v>6</v>
      </c>
      <c r="D25" s="203" t="str">
        <f>+IF(COUNTBLANK(D18:D24)&gt;4,"",((IF(COUNTBLANK(D15)=0,D15^2,0)+(D16)^2+0.5*(D17)^2+D18^2+D19^2+2*D20^2+D21^2+D22^2+D23^2+D24^2)/(9*(10-COUNTBLANK(D15:D16)-COUNTBLANK(D18:D24)-COUNTBLANK(D20)+0.5*(1-COUNTBLANK(D17))))*100))</f>
        <v/>
      </c>
      <c r="E25" s="200" t="str">
        <f>+IF(COUNTBLANK(E18:E24)&gt;4,"",((IF(COUNTBLANK(E15)=0,E15^2,0)+(E16)^2+0.5*(E17)^2+E18^2+E19^2+2*E20^2+E21^2+E22^2+E23^2+E24^2)/(9*(10-COUNTBLANK(E15:E16)-COUNTBLANK(E18:E24)-COUNTBLANK(E20)+0.5*(1-COUNTBLANK(E17))))*100))</f>
        <v/>
      </c>
      <c r="F25" s="200" t="str">
        <f>+IF(COUNTBLANK(F18:F24)&gt;4,"",((IF(COUNTBLANK(F15)=0,F15^2,0)+(F16)^2+0.5*(F17)^2+F18^2+F19^2+2*F20^2+F21^2+F22^2+F23^2+F24^2)/(9*(10-COUNTBLANK(F15:F16)-COUNTBLANK(F18:F24)-COUNTBLANK(F20)+0.5*(1-COUNTBLANK(F17))))*100))</f>
        <v/>
      </c>
      <c r="G25" s="200" t="str">
        <f>+IF(COUNTBLANK(G18:G24)&gt;4,"",((IF(COUNTBLANK(G15)=0,G15^2,0)+(G16)^2+0.5*(G17)^2+G18^2+G19^2+2*G20^2+G21^2+G22^2+G23^2+G24^2)/(9*(10-COUNTBLANK(G15:G16)-COUNTBLANK(G18:G24)-COUNTBLANK(G20)+0.5*(1-COUNTBLANK(G17))))*100))</f>
        <v/>
      </c>
      <c r="H25" s="200" t="str">
        <f>+IF(COUNTBLANK(H18:H24)&gt;4,"",((IF(COUNTBLANK(H15)=0,H15^2,0)+(H16)^2+0.5*(H17)^2+H18^2+H19^2+2*H20^2+H21^2+H22^2+H23^2+H24^2)/(9*(10-COUNTBLANK(H15:H16)-COUNTBLANK(H18:H24)-COUNTBLANK(H20)+0.5*(1-COUNTBLANK(H17))))*100))</f>
        <v/>
      </c>
      <c r="I25" s="200" t="str">
        <f t="shared" ref="I25:AH25" si="1">+IF(COUNTBLANK(I18:I24)&gt;4,"",((IF(COUNTBLANK(I15)=0,I15^2,0)+(I16)^2+0.5*(I17)^2+I18^2+I19^2+2*I20^2+I21^2+I22^2+I23^2+I24^2)/(9*(10-COUNTBLANK(I15:I16)-COUNTBLANK(I18:I24)-COUNTBLANK(I20)+0.5*(1-COUNTBLANK(I17))))*100))</f>
        <v/>
      </c>
      <c r="J25" s="200" t="str">
        <f t="shared" si="1"/>
        <v/>
      </c>
      <c r="K25" s="200" t="str">
        <f t="shared" si="1"/>
        <v/>
      </c>
      <c r="L25" s="200" t="str">
        <f t="shared" si="1"/>
        <v/>
      </c>
      <c r="M25" s="200" t="str">
        <f t="shared" si="1"/>
        <v/>
      </c>
      <c r="N25" s="200" t="str">
        <f t="shared" si="1"/>
        <v/>
      </c>
      <c r="O25" s="200" t="str">
        <f t="shared" si="1"/>
        <v/>
      </c>
      <c r="P25" s="200" t="str">
        <f t="shared" si="1"/>
        <v/>
      </c>
      <c r="Q25" s="200" t="str">
        <f t="shared" si="1"/>
        <v/>
      </c>
      <c r="R25" s="200" t="str">
        <f t="shared" si="1"/>
        <v/>
      </c>
      <c r="S25" s="200" t="str">
        <f t="shared" si="1"/>
        <v/>
      </c>
      <c r="T25" s="200" t="str">
        <f t="shared" si="1"/>
        <v/>
      </c>
      <c r="U25" s="200" t="str">
        <f t="shared" si="1"/>
        <v/>
      </c>
      <c r="V25" s="200" t="str">
        <f t="shared" si="1"/>
        <v/>
      </c>
      <c r="W25" s="200" t="str">
        <f t="shared" si="1"/>
        <v/>
      </c>
      <c r="X25" s="200" t="str">
        <f t="shared" si="1"/>
        <v/>
      </c>
      <c r="Y25" s="200" t="str">
        <f t="shared" si="1"/>
        <v/>
      </c>
      <c r="Z25" s="200" t="str">
        <f t="shared" si="1"/>
        <v/>
      </c>
      <c r="AA25" s="200" t="str">
        <f t="shared" si="1"/>
        <v/>
      </c>
      <c r="AB25" s="200" t="str">
        <f t="shared" si="1"/>
        <v/>
      </c>
      <c r="AC25" s="200" t="str">
        <f t="shared" si="1"/>
        <v/>
      </c>
      <c r="AD25" s="200" t="str">
        <f t="shared" si="1"/>
        <v/>
      </c>
      <c r="AE25" s="200" t="str">
        <f t="shared" si="1"/>
        <v/>
      </c>
      <c r="AF25" s="200" t="str">
        <f t="shared" si="1"/>
        <v/>
      </c>
      <c r="AG25" s="200" t="str">
        <f t="shared" si="1"/>
        <v/>
      </c>
      <c r="AH25" s="201">
        <f t="shared" si="1"/>
        <v>0</v>
      </c>
      <c r="AI25" s="229"/>
      <c r="AJ25" s="96"/>
    </row>
    <row r="26" spans="2:36" ht="17" thickBot="1" x14ac:dyDescent="0.25">
      <c r="B26" s="94"/>
      <c r="C26" s="116" t="s">
        <v>140</v>
      </c>
      <c r="D26" s="204" t="str">
        <f>+IF(D25="","",IF(D25&gt;=30,3,IF(D25&gt;=10,2,IF(MAX(D16:D24)=3,2,IF(D25&lt;&gt;0,1,0)))))</f>
        <v/>
      </c>
      <c r="E26" s="159" t="str">
        <f t="shared" ref="E26" si="2">+IF(E25="","",IF(E25&gt;=30,3,IF(E25&gt;=10,2,IF(MAX(E16:E24)=3,2,IF(E25&lt;&gt;0,1,0)))))</f>
        <v/>
      </c>
      <c r="F26" s="159" t="str">
        <f>+IF(F25="","",IF(F25&gt;=30,3,IF(F25&gt;=10,2,IF(MAX(F16:F24)=3,2,IF(F25&lt;&gt;0,1,0)))))</f>
        <v/>
      </c>
      <c r="G26" s="159" t="str">
        <f>+IF(G25="","",IF(G25&gt;=30,3,IF(G25&gt;=10,2,IF(MAX(G16:G24)=3,2,IF(G25&lt;&gt;0,1,0)))))</f>
        <v/>
      </c>
      <c r="H26" s="159" t="str">
        <f t="shared" ref="H26:AH26" si="3">+IF(H25="","",IF(H25&gt;=30,3,IF(H25&gt;=10,2,IF(MAX(H16:H24)=3,2,IF(H25&lt;&gt;0,1,0)))))</f>
        <v/>
      </c>
      <c r="I26" s="159" t="str">
        <f t="shared" si="3"/>
        <v/>
      </c>
      <c r="J26" s="159" t="str">
        <f t="shared" si="3"/>
        <v/>
      </c>
      <c r="K26" s="159" t="str">
        <f t="shared" si="3"/>
        <v/>
      </c>
      <c r="L26" s="159" t="str">
        <f t="shared" si="3"/>
        <v/>
      </c>
      <c r="M26" s="159" t="str">
        <f t="shared" si="3"/>
        <v/>
      </c>
      <c r="N26" s="159" t="str">
        <f t="shared" si="3"/>
        <v/>
      </c>
      <c r="O26" s="159" t="str">
        <f t="shared" si="3"/>
        <v/>
      </c>
      <c r="P26" s="159" t="str">
        <f t="shared" si="3"/>
        <v/>
      </c>
      <c r="Q26" s="159" t="str">
        <f t="shared" si="3"/>
        <v/>
      </c>
      <c r="R26" s="159" t="str">
        <f t="shared" si="3"/>
        <v/>
      </c>
      <c r="S26" s="159" t="str">
        <f t="shared" si="3"/>
        <v/>
      </c>
      <c r="T26" s="159" t="str">
        <f t="shared" si="3"/>
        <v/>
      </c>
      <c r="U26" s="159" t="str">
        <f t="shared" si="3"/>
        <v/>
      </c>
      <c r="V26" s="159" t="str">
        <f t="shared" si="3"/>
        <v/>
      </c>
      <c r="W26" s="159" t="str">
        <f t="shared" si="3"/>
        <v/>
      </c>
      <c r="X26" s="159" t="str">
        <f t="shared" si="3"/>
        <v/>
      </c>
      <c r="Y26" s="159" t="str">
        <f t="shared" si="3"/>
        <v/>
      </c>
      <c r="Z26" s="159" t="str">
        <f t="shared" si="3"/>
        <v/>
      </c>
      <c r="AA26" s="159" t="str">
        <f t="shared" si="3"/>
        <v/>
      </c>
      <c r="AB26" s="159" t="str">
        <f t="shared" si="3"/>
        <v/>
      </c>
      <c r="AC26" s="159" t="str">
        <f t="shared" si="3"/>
        <v/>
      </c>
      <c r="AD26" s="159" t="str">
        <f t="shared" si="3"/>
        <v/>
      </c>
      <c r="AE26" s="159" t="str">
        <f t="shared" si="3"/>
        <v/>
      </c>
      <c r="AF26" s="159" t="str">
        <f t="shared" si="3"/>
        <v/>
      </c>
      <c r="AG26" s="159" t="str">
        <f>+IF(AG25="","",IF(AG25&gt;=30,3,IF(AG25&gt;=10,2,IF(MAX(AG16:AG24)=3,2,IF(AG25&lt;&gt;0,1,0)))))</f>
        <v/>
      </c>
      <c r="AH26" s="160">
        <f t="shared" si="3"/>
        <v>0</v>
      </c>
      <c r="AI26" s="230"/>
      <c r="AJ26" s="96"/>
    </row>
    <row r="27" spans="2:36" ht="17" thickBot="1" x14ac:dyDescent="0.25">
      <c r="B27" s="94"/>
      <c r="C27" s="117"/>
      <c r="D27" s="140"/>
      <c r="E27" s="140"/>
      <c r="F27" s="140"/>
      <c r="G27" s="140"/>
      <c r="H27" s="140"/>
      <c r="I27" s="140"/>
      <c r="J27" s="140"/>
      <c r="K27" s="140"/>
      <c r="L27" s="140"/>
      <c r="M27" s="140"/>
      <c r="N27" s="140"/>
      <c r="O27" s="140"/>
      <c r="P27" s="140"/>
      <c r="Q27" s="140"/>
      <c r="R27" s="140"/>
      <c r="S27" s="140"/>
      <c r="T27" s="140"/>
      <c r="U27" s="140"/>
      <c r="V27" s="140"/>
      <c r="W27" s="140"/>
      <c r="X27" s="140"/>
      <c r="Y27" s="140"/>
      <c r="Z27" s="140"/>
      <c r="AA27" s="140"/>
      <c r="AB27" s="140"/>
      <c r="AC27" s="140"/>
      <c r="AD27" s="140"/>
      <c r="AE27" s="140"/>
      <c r="AF27" s="140"/>
      <c r="AG27" s="140"/>
      <c r="AH27" s="140"/>
      <c r="AI27" s="140"/>
      <c r="AJ27" s="96"/>
    </row>
    <row r="28" spans="2:36" ht="17" thickBot="1" x14ac:dyDescent="0.25">
      <c r="B28" s="94"/>
      <c r="C28" s="386"/>
      <c r="D28" s="388" t="s">
        <v>53</v>
      </c>
      <c r="E28" s="389"/>
      <c r="F28" s="389"/>
      <c r="G28" s="389"/>
      <c r="H28" s="389"/>
      <c r="I28" s="389"/>
      <c r="J28" s="389"/>
      <c r="K28" s="389"/>
      <c r="L28" s="389"/>
      <c r="M28" s="389"/>
      <c r="N28" s="389"/>
      <c r="O28" s="389"/>
      <c r="P28" s="389"/>
      <c r="Q28" s="389"/>
      <c r="R28" s="389"/>
      <c r="S28" s="389"/>
      <c r="T28" s="389"/>
      <c r="U28" s="389"/>
      <c r="V28" s="389"/>
      <c r="W28" s="389"/>
      <c r="X28" s="389"/>
      <c r="Y28" s="389"/>
      <c r="Z28" s="389"/>
      <c r="AA28" s="389"/>
      <c r="AB28" s="389"/>
      <c r="AC28" s="389"/>
      <c r="AD28" s="389"/>
      <c r="AE28" s="389"/>
      <c r="AF28" s="389"/>
      <c r="AG28" s="389"/>
      <c r="AH28" s="389"/>
      <c r="AI28" s="390"/>
      <c r="AJ28" s="96"/>
    </row>
    <row r="29" spans="2:36" ht="19" x14ac:dyDescent="0.2">
      <c r="B29" s="94"/>
      <c r="C29" s="387"/>
      <c r="D29" s="175">
        <v>1</v>
      </c>
      <c r="E29" s="169">
        <v>2</v>
      </c>
      <c r="F29" s="169">
        <v>3</v>
      </c>
      <c r="G29" s="169">
        <v>4</v>
      </c>
      <c r="H29" s="169">
        <v>5</v>
      </c>
      <c r="I29" s="169">
        <v>6</v>
      </c>
      <c r="J29" s="169">
        <v>7</v>
      </c>
      <c r="K29" s="169">
        <v>8</v>
      </c>
      <c r="L29" s="169">
        <v>9</v>
      </c>
      <c r="M29" s="169">
        <v>10</v>
      </c>
      <c r="N29" s="169">
        <v>11</v>
      </c>
      <c r="O29" s="169">
        <v>12</v>
      </c>
      <c r="P29" s="169">
        <v>13</v>
      </c>
      <c r="Q29" s="169">
        <v>14</v>
      </c>
      <c r="R29" s="169">
        <v>15</v>
      </c>
      <c r="S29" s="169">
        <v>16</v>
      </c>
      <c r="T29" s="169">
        <v>17</v>
      </c>
      <c r="U29" s="169">
        <v>18</v>
      </c>
      <c r="V29" s="169">
        <v>19</v>
      </c>
      <c r="W29" s="169">
        <v>20</v>
      </c>
      <c r="X29" s="169">
        <v>21</v>
      </c>
      <c r="Y29" s="169">
        <v>22</v>
      </c>
      <c r="Z29" s="169">
        <v>23</v>
      </c>
      <c r="AA29" s="169">
        <v>24</v>
      </c>
      <c r="AB29" s="169">
        <v>25</v>
      </c>
      <c r="AC29" s="169">
        <v>26</v>
      </c>
      <c r="AD29" s="169">
        <v>27</v>
      </c>
      <c r="AE29" s="169">
        <v>28</v>
      </c>
      <c r="AF29" s="169">
        <v>29</v>
      </c>
      <c r="AG29" s="169">
        <v>30</v>
      </c>
      <c r="AH29" s="119"/>
      <c r="AI29" s="128" t="s">
        <v>61</v>
      </c>
      <c r="AJ29" s="96"/>
    </row>
    <row r="30" spans="2:36" ht="19" x14ac:dyDescent="0.2">
      <c r="B30" s="94"/>
      <c r="C30" s="148" t="s">
        <v>33</v>
      </c>
      <c r="D30" s="143"/>
      <c r="E30" s="107"/>
      <c r="F30" s="107"/>
      <c r="G30" s="107"/>
      <c r="H30" s="107"/>
      <c r="I30" s="107"/>
      <c r="J30" s="107"/>
      <c r="K30" s="108"/>
      <c r="L30" s="108"/>
      <c r="M30" s="108"/>
      <c r="N30" s="107"/>
      <c r="O30" s="107"/>
      <c r="P30" s="107"/>
      <c r="Q30" s="107"/>
      <c r="R30" s="107"/>
      <c r="S30" s="107"/>
      <c r="T30" s="107"/>
      <c r="U30" s="107"/>
      <c r="V30" s="107"/>
      <c r="W30" s="107"/>
      <c r="X30" s="107"/>
      <c r="Y30" s="107"/>
      <c r="Z30" s="108"/>
      <c r="AA30" s="108"/>
      <c r="AB30" s="108"/>
      <c r="AC30" s="107"/>
      <c r="AD30" s="107"/>
      <c r="AE30" s="107"/>
      <c r="AF30" s="107"/>
      <c r="AG30" s="107"/>
      <c r="AH30" s="119"/>
      <c r="AI30" s="231"/>
      <c r="AJ30" s="96"/>
    </row>
    <row r="31" spans="2:36" ht="19" x14ac:dyDescent="0.2">
      <c r="B31" s="94"/>
      <c r="C31" s="118" t="s">
        <v>3</v>
      </c>
      <c r="D31" s="151"/>
      <c r="E31" s="108"/>
      <c r="F31" s="108"/>
      <c r="G31" s="108"/>
      <c r="H31" s="108"/>
      <c r="I31" s="108"/>
      <c r="J31" s="108"/>
      <c r="K31" s="108"/>
      <c r="L31" s="108"/>
      <c r="M31" s="108"/>
      <c r="N31" s="108"/>
      <c r="O31" s="108"/>
      <c r="P31" s="108"/>
      <c r="Q31" s="108"/>
      <c r="R31" s="108"/>
      <c r="S31" s="108"/>
      <c r="T31" s="108"/>
      <c r="U31" s="108"/>
      <c r="V31" s="108"/>
      <c r="W31" s="108"/>
      <c r="X31" s="108"/>
      <c r="Y31" s="108"/>
      <c r="Z31" s="108"/>
      <c r="AA31" s="108"/>
      <c r="AB31" s="108"/>
      <c r="AC31" s="108"/>
      <c r="AD31" s="108"/>
      <c r="AE31" s="108"/>
      <c r="AF31" s="108"/>
      <c r="AG31" s="108"/>
      <c r="AH31" s="119"/>
      <c r="AI31" s="171" t="str">
        <f>IF(COUNTBLANK(D31:AG31)=30,"",AVERAGE(D31:AG31))</f>
        <v/>
      </c>
      <c r="AJ31" s="96"/>
    </row>
    <row r="32" spans="2:36" ht="19" x14ac:dyDescent="0.2">
      <c r="B32" s="94"/>
      <c r="C32" s="148" t="s">
        <v>34</v>
      </c>
      <c r="D32" s="143"/>
      <c r="E32" s="107"/>
      <c r="F32" s="107"/>
      <c r="G32" s="107"/>
      <c r="H32" s="107"/>
      <c r="I32" s="107"/>
      <c r="J32" s="107"/>
      <c r="K32" s="108"/>
      <c r="L32" s="108"/>
      <c r="M32" s="108"/>
      <c r="N32" s="107"/>
      <c r="O32" s="107"/>
      <c r="P32" s="107"/>
      <c r="Q32" s="107"/>
      <c r="R32" s="107"/>
      <c r="S32" s="107"/>
      <c r="T32" s="107"/>
      <c r="U32" s="107"/>
      <c r="V32" s="107"/>
      <c r="W32" s="107"/>
      <c r="X32" s="107"/>
      <c r="Y32" s="107"/>
      <c r="Z32" s="108"/>
      <c r="AA32" s="108"/>
      <c r="AB32" s="108"/>
      <c r="AC32" s="107"/>
      <c r="AD32" s="107"/>
      <c r="AE32" s="107"/>
      <c r="AF32" s="107"/>
      <c r="AG32" s="107"/>
      <c r="AH32" s="119"/>
      <c r="AI32" s="171" t="str">
        <f t="shared" ref="AI32:AI39" si="4">IF(COUNTBLANK(D32:AG32)=30,"",AVERAGE(D32:AG32))</f>
        <v/>
      </c>
      <c r="AJ32" s="96"/>
    </row>
    <row r="33" spans="2:36" ht="19" x14ac:dyDescent="0.2">
      <c r="B33" s="94"/>
      <c r="C33" s="118" t="s">
        <v>35</v>
      </c>
      <c r="D33" s="143"/>
      <c r="E33" s="107"/>
      <c r="F33" s="107"/>
      <c r="G33" s="107"/>
      <c r="H33" s="107"/>
      <c r="I33" s="107"/>
      <c r="J33" s="107"/>
      <c r="K33" s="108"/>
      <c r="L33" s="108"/>
      <c r="M33" s="108"/>
      <c r="N33" s="107"/>
      <c r="O33" s="108"/>
      <c r="P33" s="107"/>
      <c r="Q33" s="107"/>
      <c r="R33" s="107"/>
      <c r="S33" s="107"/>
      <c r="T33" s="107"/>
      <c r="U33" s="107"/>
      <c r="V33" s="107"/>
      <c r="W33" s="107"/>
      <c r="X33" s="107"/>
      <c r="Y33" s="107"/>
      <c r="Z33" s="108"/>
      <c r="AA33" s="108"/>
      <c r="AB33" s="108"/>
      <c r="AC33" s="107"/>
      <c r="AD33" s="108"/>
      <c r="AE33" s="107"/>
      <c r="AF33" s="107"/>
      <c r="AG33" s="107"/>
      <c r="AH33" s="119"/>
      <c r="AI33" s="171" t="str">
        <f t="shared" si="4"/>
        <v/>
      </c>
      <c r="AJ33" s="96"/>
    </row>
    <row r="34" spans="2:36" ht="19" x14ac:dyDescent="0.2">
      <c r="B34" s="94"/>
      <c r="C34" s="118" t="s">
        <v>36</v>
      </c>
      <c r="D34" s="143"/>
      <c r="E34" s="107"/>
      <c r="F34" s="107"/>
      <c r="G34" s="107"/>
      <c r="H34" s="107"/>
      <c r="I34" s="107"/>
      <c r="J34" s="107"/>
      <c r="K34" s="108"/>
      <c r="L34" s="108"/>
      <c r="M34" s="108"/>
      <c r="N34" s="107"/>
      <c r="O34" s="108"/>
      <c r="P34" s="107"/>
      <c r="Q34" s="107"/>
      <c r="R34" s="107"/>
      <c r="S34" s="107"/>
      <c r="T34" s="107"/>
      <c r="U34" s="107"/>
      <c r="V34" s="107"/>
      <c r="W34" s="107"/>
      <c r="X34" s="107"/>
      <c r="Y34" s="107"/>
      <c r="Z34" s="108"/>
      <c r="AA34" s="108"/>
      <c r="AB34" s="108"/>
      <c r="AC34" s="107"/>
      <c r="AD34" s="108"/>
      <c r="AE34" s="107"/>
      <c r="AF34" s="107"/>
      <c r="AG34" s="107"/>
      <c r="AH34" s="119"/>
      <c r="AI34" s="171" t="str">
        <f t="shared" si="4"/>
        <v/>
      </c>
      <c r="AJ34" s="96"/>
    </row>
    <row r="35" spans="2:36" ht="19" x14ac:dyDescent="0.2">
      <c r="B35" s="94"/>
      <c r="C35" s="147" t="s">
        <v>37</v>
      </c>
      <c r="D35" s="143"/>
      <c r="E35" s="107"/>
      <c r="F35" s="107"/>
      <c r="G35" s="107"/>
      <c r="H35" s="107"/>
      <c r="I35" s="107"/>
      <c r="J35" s="107"/>
      <c r="K35" s="108"/>
      <c r="L35" s="108"/>
      <c r="M35" s="108"/>
      <c r="N35" s="107"/>
      <c r="O35" s="108"/>
      <c r="P35" s="107"/>
      <c r="Q35" s="107"/>
      <c r="R35" s="107"/>
      <c r="S35" s="107"/>
      <c r="T35" s="107"/>
      <c r="U35" s="107"/>
      <c r="V35" s="107"/>
      <c r="W35" s="107"/>
      <c r="X35" s="107"/>
      <c r="Y35" s="107"/>
      <c r="Z35" s="108"/>
      <c r="AA35" s="108"/>
      <c r="AB35" s="108"/>
      <c r="AC35" s="107"/>
      <c r="AD35" s="108"/>
      <c r="AE35" s="107"/>
      <c r="AF35" s="107"/>
      <c r="AG35" s="107"/>
      <c r="AH35" s="119"/>
      <c r="AI35" s="171" t="str">
        <f t="shared" si="4"/>
        <v/>
      </c>
      <c r="AJ35" s="96"/>
    </row>
    <row r="36" spans="2:36" ht="19" x14ac:dyDescent="0.2">
      <c r="B36" s="94"/>
      <c r="C36" s="118" t="s">
        <v>38</v>
      </c>
      <c r="D36" s="143"/>
      <c r="E36" s="107"/>
      <c r="F36" s="107"/>
      <c r="G36" s="107"/>
      <c r="H36" s="107"/>
      <c r="I36" s="107"/>
      <c r="J36" s="107"/>
      <c r="K36" s="108"/>
      <c r="L36" s="108"/>
      <c r="M36" s="108"/>
      <c r="N36" s="107"/>
      <c r="O36" s="108"/>
      <c r="P36" s="107"/>
      <c r="Q36" s="107"/>
      <c r="R36" s="107"/>
      <c r="S36" s="107"/>
      <c r="T36" s="107"/>
      <c r="U36" s="107"/>
      <c r="V36" s="107"/>
      <c r="W36" s="107"/>
      <c r="X36" s="107"/>
      <c r="Y36" s="107"/>
      <c r="Z36" s="108"/>
      <c r="AA36" s="108"/>
      <c r="AB36" s="108"/>
      <c r="AC36" s="107"/>
      <c r="AD36" s="108"/>
      <c r="AE36" s="107"/>
      <c r="AF36" s="107"/>
      <c r="AG36" s="107"/>
      <c r="AH36" s="119"/>
      <c r="AI36" s="171" t="str">
        <f t="shared" si="4"/>
        <v/>
      </c>
      <c r="AJ36" s="96"/>
    </row>
    <row r="37" spans="2:36" ht="19" x14ac:dyDescent="0.2">
      <c r="B37" s="94"/>
      <c r="C37" s="148" t="s">
        <v>141</v>
      </c>
      <c r="D37" s="143"/>
      <c r="E37" s="107"/>
      <c r="F37" s="107"/>
      <c r="G37" s="107"/>
      <c r="H37" s="107"/>
      <c r="I37" s="107"/>
      <c r="J37" s="107"/>
      <c r="K37" s="108"/>
      <c r="L37" s="108"/>
      <c r="M37" s="108"/>
      <c r="N37" s="107"/>
      <c r="O37" s="108"/>
      <c r="P37" s="107"/>
      <c r="Q37" s="107"/>
      <c r="R37" s="107"/>
      <c r="S37" s="107"/>
      <c r="T37" s="107"/>
      <c r="U37" s="107"/>
      <c r="V37" s="107"/>
      <c r="W37" s="107"/>
      <c r="X37" s="107"/>
      <c r="Y37" s="107"/>
      <c r="Z37" s="108"/>
      <c r="AA37" s="108"/>
      <c r="AB37" s="108"/>
      <c r="AC37" s="107"/>
      <c r="AD37" s="108"/>
      <c r="AE37" s="107"/>
      <c r="AF37" s="107"/>
      <c r="AG37" s="107"/>
      <c r="AH37" s="119"/>
      <c r="AI37" s="171" t="str">
        <f t="shared" si="4"/>
        <v/>
      </c>
      <c r="AJ37" s="96"/>
    </row>
    <row r="38" spans="2:36" ht="19" x14ac:dyDescent="0.2">
      <c r="B38" s="94"/>
      <c r="C38" s="118" t="s">
        <v>39</v>
      </c>
      <c r="D38" s="143"/>
      <c r="E38" s="107"/>
      <c r="F38" s="107"/>
      <c r="G38" s="107"/>
      <c r="H38" s="107"/>
      <c r="I38" s="107"/>
      <c r="J38" s="107"/>
      <c r="K38" s="108"/>
      <c r="L38" s="108"/>
      <c r="M38" s="108"/>
      <c r="N38" s="107"/>
      <c r="O38" s="108"/>
      <c r="P38" s="107"/>
      <c r="Q38" s="107"/>
      <c r="R38" s="107"/>
      <c r="S38" s="107"/>
      <c r="T38" s="107"/>
      <c r="U38" s="107"/>
      <c r="V38" s="107"/>
      <c r="W38" s="107"/>
      <c r="X38" s="107"/>
      <c r="Y38" s="107"/>
      <c r="Z38" s="108"/>
      <c r="AA38" s="108"/>
      <c r="AB38" s="108"/>
      <c r="AC38" s="107"/>
      <c r="AD38" s="108"/>
      <c r="AE38" s="107"/>
      <c r="AF38" s="107"/>
      <c r="AG38" s="107"/>
      <c r="AH38" s="119"/>
      <c r="AI38" s="171" t="str">
        <f t="shared" si="4"/>
        <v/>
      </c>
      <c r="AJ38" s="96"/>
    </row>
    <row r="39" spans="2:36" ht="19" x14ac:dyDescent="0.2">
      <c r="B39" s="94"/>
      <c r="C39" s="118" t="s">
        <v>40</v>
      </c>
      <c r="D39" s="143"/>
      <c r="E39" s="107"/>
      <c r="F39" s="107"/>
      <c r="G39" s="107"/>
      <c r="H39" s="107"/>
      <c r="I39" s="107"/>
      <c r="J39" s="107"/>
      <c r="K39" s="108"/>
      <c r="L39" s="108"/>
      <c r="M39" s="108"/>
      <c r="N39" s="107"/>
      <c r="O39" s="108"/>
      <c r="P39" s="107"/>
      <c r="Q39" s="107"/>
      <c r="R39" s="107"/>
      <c r="S39" s="107"/>
      <c r="T39" s="107"/>
      <c r="U39" s="107"/>
      <c r="V39" s="107"/>
      <c r="W39" s="107"/>
      <c r="X39" s="107"/>
      <c r="Y39" s="107"/>
      <c r="Z39" s="108"/>
      <c r="AA39" s="108"/>
      <c r="AB39" s="108"/>
      <c r="AC39" s="107"/>
      <c r="AD39" s="108"/>
      <c r="AE39" s="107"/>
      <c r="AF39" s="107"/>
      <c r="AG39" s="107"/>
      <c r="AH39" s="119"/>
      <c r="AI39" s="171" t="str">
        <f t="shared" si="4"/>
        <v/>
      </c>
      <c r="AJ39" s="96"/>
    </row>
    <row r="40" spans="2:36" ht="20" thickBot="1" x14ac:dyDescent="0.25">
      <c r="B40" s="94"/>
      <c r="C40" s="114" t="s">
        <v>142</v>
      </c>
      <c r="D40" s="144"/>
      <c r="E40" s="109"/>
      <c r="F40" s="109"/>
      <c r="G40" s="109"/>
      <c r="H40" s="109"/>
      <c r="I40" s="109"/>
      <c r="J40" s="109"/>
      <c r="K40" s="110"/>
      <c r="L40" s="110"/>
      <c r="M40" s="110"/>
      <c r="N40" s="109"/>
      <c r="O40" s="110"/>
      <c r="P40" s="109"/>
      <c r="Q40" s="109"/>
      <c r="R40" s="109"/>
      <c r="S40" s="109"/>
      <c r="T40" s="109"/>
      <c r="U40" s="109"/>
      <c r="V40" s="109"/>
      <c r="W40" s="109"/>
      <c r="X40" s="109"/>
      <c r="Y40" s="109"/>
      <c r="Z40" s="110"/>
      <c r="AA40" s="110"/>
      <c r="AB40" s="110"/>
      <c r="AC40" s="109"/>
      <c r="AD40" s="110"/>
      <c r="AE40" s="109"/>
      <c r="AF40" s="109"/>
      <c r="AG40" s="109"/>
      <c r="AH40" s="120"/>
      <c r="AI40" s="232"/>
      <c r="AJ40" s="96"/>
    </row>
    <row r="41" spans="2:36" ht="19" x14ac:dyDescent="0.2">
      <c r="B41" s="94"/>
      <c r="C41" s="129" t="s">
        <v>143</v>
      </c>
      <c r="D41" s="150"/>
      <c r="E41" s="113"/>
      <c r="F41" s="113"/>
      <c r="G41" s="113"/>
      <c r="H41" s="113"/>
      <c r="I41" s="113"/>
      <c r="J41" s="113"/>
      <c r="K41" s="113"/>
      <c r="L41" s="113"/>
      <c r="M41" s="113"/>
      <c r="N41" s="113"/>
      <c r="O41" s="113"/>
      <c r="P41" s="113"/>
      <c r="Q41" s="113"/>
      <c r="R41" s="113"/>
      <c r="S41" s="113"/>
      <c r="T41" s="113"/>
      <c r="U41" s="113"/>
      <c r="V41" s="113"/>
      <c r="W41" s="113"/>
      <c r="X41" s="113"/>
      <c r="Y41" s="113"/>
      <c r="Z41" s="113"/>
      <c r="AA41" s="113"/>
      <c r="AB41" s="113"/>
      <c r="AC41" s="113"/>
      <c r="AD41" s="113"/>
      <c r="AE41" s="113"/>
      <c r="AF41" s="113"/>
      <c r="AG41" s="113"/>
      <c r="AH41" s="218"/>
      <c r="AI41" s="219" t="str">
        <f>IF(COUNTBLANK(D41:AG41)=30,"",AVERAGE(D41:AG41))</f>
        <v/>
      </c>
      <c r="AJ41" s="96"/>
    </row>
    <row r="42" spans="2:36" ht="19" x14ac:dyDescent="0.2">
      <c r="B42" s="94"/>
      <c r="C42" s="130" t="s">
        <v>41</v>
      </c>
      <c r="D42" s="151"/>
      <c r="E42" s="108"/>
      <c r="F42" s="108"/>
      <c r="G42" s="108"/>
      <c r="H42" s="108"/>
      <c r="I42" s="108"/>
      <c r="J42" s="108"/>
      <c r="K42" s="108"/>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19"/>
      <c r="AI42" s="171" t="str">
        <f>IF(COUNTBLANK(D42:AG42)=30,"",AVERAGE(D42:AG42))</f>
        <v/>
      </c>
      <c r="AJ42" s="96"/>
    </row>
    <row r="43" spans="2:36" ht="19" x14ac:dyDescent="0.2">
      <c r="B43" s="94"/>
      <c r="C43" s="130" t="s">
        <v>42</v>
      </c>
      <c r="D43" s="151"/>
      <c r="E43" s="108"/>
      <c r="F43" s="108"/>
      <c r="G43" s="108"/>
      <c r="H43" s="108"/>
      <c r="I43" s="108"/>
      <c r="J43" s="108"/>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8"/>
      <c r="AH43" s="119"/>
      <c r="AI43" s="171" t="str">
        <f t="shared" ref="AI43:AI48" si="5">IF(COUNTBLANK(D43:AG43)=30,"",AVERAGE(D43:AG43))</f>
        <v/>
      </c>
      <c r="AJ43" s="96"/>
    </row>
    <row r="44" spans="2:36" ht="19" x14ac:dyDescent="0.2">
      <c r="B44" s="94"/>
      <c r="C44" s="130" t="s">
        <v>43</v>
      </c>
      <c r="D44" s="151"/>
      <c r="E44" s="108"/>
      <c r="F44" s="108"/>
      <c r="G44" s="108"/>
      <c r="H44" s="108"/>
      <c r="I44" s="108"/>
      <c r="J44" s="108"/>
      <c r="K44" s="108"/>
      <c r="L44" s="108"/>
      <c r="M44" s="108"/>
      <c r="N44" s="108"/>
      <c r="O44" s="108"/>
      <c r="P44" s="108"/>
      <c r="Q44" s="108"/>
      <c r="R44" s="108"/>
      <c r="S44" s="108"/>
      <c r="T44" s="108"/>
      <c r="U44" s="108"/>
      <c r="V44" s="108"/>
      <c r="W44" s="108"/>
      <c r="X44" s="108"/>
      <c r="Y44" s="108"/>
      <c r="Z44" s="108"/>
      <c r="AA44" s="108"/>
      <c r="AB44" s="108"/>
      <c r="AC44" s="108"/>
      <c r="AD44" s="108"/>
      <c r="AE44" s="108"/>
      <c r="AF44" s="108"/>
      <c r="AG44" s="108"/>
      <c r="AH44" s="119"/>
      <c r="AI44" s="171" t="str">
        <f t="shared" si="5"/>
        <v/>
      </c>
      <c r="AJ44" s="96"/>
    </row>
    <row r="45" spans="2:36" ht="19" x14ac:dyDescent="0.2">
      <c r="B45" s="94"/>
      <c r="C45" s="130" t="s">
        <v>144</v>
      </c>
      <c r="D45" s="151"/>
      <c r="E45" s="108"/>
      <c r="F45" s="108"/>
      <c r="G45" s="108"/>
      <c r="H45" s="108"/>
      <c r="I45" s="108"/>
      <c r="J45" s="108"/>
      <c r="K45" s="108"/>
      <c r="L45" s="108"/>
      <c r="M45" s="108"/>
      <c r="N45" s="108"/>
      <c r="O45" s="108"/>
      <c r="P45" s="108"/>
      <c r="Q45" s="108"/>
      <c r="R45" s="108"/>
      <c r="S45" s="108"/>
      <c r="T45" s="108"/>
      <c r="U45" s="108"/>
      <c r="V45" s="108"/>
      <c r="W45" s="108"/>
      <c r="X45" s="108"/>
      <c r="Y45" s="108"/>
      <c r="Z45" s="108"/>
      <c r="AA45" s="108"/>
      <c r="AB45" s="108"/>
      <c r="AC45" s="108"/>
      <c r="AD45" s="108"/>
      <c r="AE45" s="108"/>
      <c r="AF45" s="108"/>
      <c r="AG45" s="108"/>
      <c r="AH45" s="119"/>
      <c r="AI45" s="171" t="str">
        <f t="shared" si="5"/>
        <v/>
      </c>
      <c r="AJ45" s="96"/>
    </row>
    <row r="46" spans="2:36" ht="20" thickBot="1" x14ac:dyDescent="0.25">
      <c r="B46" s="94"/>
      <c r="C46" s="131" t="s">
        <v>44</v>
      </c>
      <c r="D46" s="22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110"/>
      <c r="AE46" s="110"/>
      <c r="AF46" s="110"/>
      <c r="AG46" s="110"/>
      <c r="AH46" s="120"/>
      <c r="AI46" s="176" t="str">
        <f>IF(COUNTBLANK(D46:AG46)=30,"",AVERAGE(D46:AG46))</f>
        <v/>
      </c>
      <c r="AJ46" s="96"/>
    </row>
    <row r="47" spans="2:36" ht="19" x14ac:dyDescent="0.2">
      <c r="B47" s="94"/>
      <c r="C47" s="129" t="s">
        <v>45</v>
      </c>
      <c r="D47" s="145"/>
      <c r="E47" s="112"/>
      <c r="F47" s="112"/>
      <c r="G47" s="112"/>
      <c r="H47" s="112"/>
      <c r="I47" s="112"/>
      <c r="J47" s="112"/>
      <c r="K47" s="113"/>
      <c r="L47" s="113"/>
      <c r="M47" s="113"/>
      <c r="N47" s="112"/>
      <c r="O47" s="112"/>
      <c r="P47" s="112"/>
      <c r="Q47" s="112"/>
      <c r="R47" s="112"/>
      <c r="S47" s="112"/>
      <c r="T47" s="112"/>
      <c r="U47" s="112"/>
      <c r="V47" s="112"/>
      <c r="W47" s="112"/>
      <c r="X47" s="112"/>
      <c r="Y47" s="113"/>
      <c r="Z47" s="113"/>
      <c r="AA47" s="113"/>
      <c r="AB47" s="112"/>
      <c r="AC47" s="112"/>
      <c r="AD47" s="112"/>
      <c r="AE47" s="112"/>
      <c r="AF47" s="112"/>
      <c r="AG47" s="112"/>
      <c r="AH47" s="218"/>
      <c r="AI47" s="132" t="str">
        <f t="shared" si="5"/>
        <v/>
      </c>
      <c r="AJ47" s="96"/>
    </row>
    <row r="48" spans="2:36" ht="19" x14ac:dyDescent="0.2">
      <c r="B48" s="94"/>
      <c r="C48" s="130" t="s">
        <v>46</v>
      </c>
      <c r="D48" s="143"/>
      <c r="E48" s="107"/>
      <c r="F48" s="107"/>
      <c r="G48" s="107"/>
      <c r="H48" s="107"/>
      <c r="I48" s="107"/>
      <c r="J48" s="107"/>
      <c r="K48" s="108"/>
      <c r="L48" s="108"/>
      <c r="M48" s="108"/>
      <c r="N48" s="107"/>
      <c r="O48" s="107"/>
      <c r="P48" s="107"/>
      <c r="Q48" s="107"/>
      <c r="R48" s="107"/>
      <c r="S48" s="107"/>
      <c r="T48" s="107"/>
      <c r="U48" s="107"/>
      <c r="V48" s="107"/>
      <c r="W48" s="107"/>
      <c r="X48" s="107"/>
      <c r="Y48" s="108"/>
      <c r="Z48" s="108"/>
      <c r="AA48" s="108"/>
      <c r="AB48" s="107"/>
      <c r="AC48" s="107"/>
      <c r="AD48" s="107"/>
      <c r="AE48" s="107"/>
      <c r="AF48" s="107"/>
      <c r="AG48" s="107"/>
      <c r="AH48" s="119"/>
      <c r="AI48" s="172" t="str">
        <f t="shared" si="5"/>
        <v/>
      </c>
      <c r="AJ48" s="96"/>
    </row>
    <row r="49" spans="2:36" ht="20" thickBot="1" x14ac:dyDescent="0.25">
      <c r="B49" s="94"/>
      <c r="C49" s="131" t="s">
        <v>47</v>
      </c>
      <c r="D49" s="144"/>
      <c r="E49" s="109"/>
      <c r="F49" s="109"/>
      <c r="G49" s="109"/>
      <c r="H49" s="109"/>
      <c r="I49" s="109"/>
      <c r="J49" s="109"/>
      <c r="K49" s="110"/>
      <c r="L49" s="110"/>
      <c r="M49" s="110"/>
      <c r="N49" s="109"/>
      <c r="O49" s="109"/>
      <c r="P49" s="109"/>
      <c r="Q49" s="109"/>
      <c r="R49" s="109"/>
      <c r="S49" s="109"/>
      <c r="T49" s="109"/>
      <c r="U49" s="109"/>
      <c r="V49" s="109"/>
      <c r="W49" s="109"/>
      <c r="X49" s="109"/>
      <c r="Y49" s="110"/>
      <c r="Z49" s="110"/>
      <c r="AA49" s="110"/>
      <c r="AB49" s="109"/>
      <c r="AC49" s="109"/>
      <c r="AD49" s="109"/>
      <c r="AE49" s="109"/>
      <c r="AF49" s="109"/>
      <c r="AG49" s="109"/>
      <c r="AH49" s="120"/>
      <c r="AI49" s="226" t="str">
        <f>IF(COUNTBLANK(D49:AG49)=30,"",AVERAGE(D49:AG49))</f>
        <v/>
      </c>
      <c r="AJ49" s="96"/>
    </row>
    <row r="50" spans="2:36" ht="17" thickBot="1" x14ac:dyDescent="0.25">
      <c r="B50" s="94"/>
      <c r="C50" s="221" t="s">
        <v>145</v>
      </c>
      <c r="D50" s="222" t="str">
        <f>IF(COUNTBLANK(D41:D49)=9,"",IF(SUM(D41:D49)&gt;0,0,IF(COUNTBLANK(D41:D49)&lt;&gt;0,"",1)))</f>
        <v/>
      </c>
      <c r="E50" s="222" t="str">
        <f t="shared" ref="E50:AG50" si="6">IF(COUNTBLANK(E41:E49)=9,"",IF(SUM(E41:E49)&gt;0,0,IF(COUNTBLANK(E41:E49)&lt;&gt;0,"",1)))</f>
        <v/>
      </c>
      <c r="F50" s="222" t="str">
        <f t="shared" si="6"/>
        <v/>
      </c>
      <c r="G50" s="222" t="str">
        <f t="shared" si="6"/>
        <v/>
      </c>
      <c r="H50" s="222" t="str">
        <f t="shared" si="6"/>
        <v/>
      </c>
      <c r="I50" s="222" t="str">
        <f t="shared" si="6"/>
        <v/>
      </c>
      <c r="J50" s="222" t="str">
        <f t="shared" si="6"/>
        <v/>
      </c>
      <c r="K50" s="222" t="str">
        <f t="shared" si="6"/>
        <v/>
      </c>
      <c r="L50" s="222" t="str">
        <f t="shared" si="6"/>
        <v/>
      </c>
      <c r="M50" s="222" t="str">
        <f t="shared" si="6"/>
        <v/>
      </c>
      <c r="N50" s="222" t="str">
        <f t="shared" si="6"/>
        <v/>
      </c>
      <c r="O50" s="222" t="str">
        <f t="shared" si="6"/>
        <v/>
      </c>
      <c r="P50" s="222" t="str">
        <f t="shared" si="6"/>
        <v/>
      </c>
      <c r="Q50" s="222" t="str">
        <f t="shared" si="6"/>
        <v/>
      </c>
      <c r="R50" s="222" t="str">
        <f t="shared" si="6"/>
        <v/>
      </c>
      <c r="S50" s="222" t="str">
        <f t="shared" si="6"/>
        <v/>
      </c>
      <c r="T50" s="222" t="str">
        <f t="shared" si="6"/>
        <v/>
      </c>
      <c r="U50" s="222" t="str">
        <f t="shared" si="6"/>
        <v/>
      </c>
      <c r="V50" s="222" t="str">
        <f t="shared" si="6"/>
        <v/>
      </c>
      <c r="W50" s="222" t="str">
        <f t="shared" si="6"/>
        <v/>
      </c>
      <c r="X50" s="222" t="str">
        <f t="shared" si="6"/>
        <v/>
      </c>
      <c r="Y50" s="222" t="str">
        <f t="shared" si="6"/>
        <v/>
      </c>
      <c r="Z50" s="222" t="str">
        <f t="shared" si="6"/>
        <v/>
      </c>
      <c r="AA50" s="222" t="str">
        <f t="shared" si="6"/>
        <v/>
      </c>
      <c r="AB50" s="222" t="str">
        <f t="shared" si="6"/>
        <v/>
      </c>
      <c r="AC50" s="222" t="str">
        <f t="shared" si="6"/>
        <v/>
      </c>
      <c r="AD50" s="222" t="str">
        <f t="shared" si="6"/>
        <v/>
      </c>
      <c r="AE50" s="222" t="str">
        <f t="shared" si="6"/>
        <v/>
      </c>
      <c r="AF50" s="222" t="str">
        <f t="shared" si="6"/>
        <v/>
      </c>
      <c r="AG50" s="222" t="str">
        <f t="shared" si="6"/>
        <v/>
      </c>
      <c r="AH50" s="224" t="str">
        <f>IF(COUNTBLANK(AH41:AH49)&lt;&gt;0,"",IF(SUM(AH41:AH49)=0,1,0))</f>
        <v/>
      </c>
      <c r="AI50" s="225" t="str">
        <f>IF(COUNTBLANK(D50:AG50)=30,"",AVERAGE(D50:AG50))</f>
        <v/>
      </c>
      <c r="AJ50" s="96"/>
    </row>
    <row r="51" spans="2:36" ht="19" x14ac:dyDescent="0.2">
      <c r="B51" s="94"/>
      <c r="C51" s="101" t="s">
        <v>48</v>
      </c>
      <c r="D51" s="146"/>
      <c r="E51" s="115"/>
      <c r="F51" s="115"/>
      <c r="G51" s="115"/>
      <c r="H51" s="115"/>
      <c r="I51" s="115"/>
      <c r="J51" s="115"/>
      <c r="K51" s="102"/>
      <c r="L51" s="102"/>
      <c r="M51" s="102"/>
      <c r="N51" s="115"/>
      <c r="O51" s="115"/>
      <c r="P51" s="115"/>
      <c r="Q51" s="115"/>
      <c r="R51" s="115"/>
      <c r="S51" s="115"/>
      <c r="T51" s="115"/>
      <c r="U51" s="115"/>
      <c r="V51" s="115"/>
      <c r="W51" s="115"/>
      <c r="X51" s="115"/>
      <c r="Y51" s="115"/>
      <c r="Z51" s="102"/>
      <c r="AA51" s="102"/>
      <c r="AB51" s="102"/>
      <c r="AC51" s="115"/>
      <c r="AD51" s="115"/>
      <c r="AE51" s="115"/>
      <c r="AF51" s="115"/>
      <c r="AG51" s="115"/>
      <c r="AH51" s="121"/>
      <c r="AI51" s="177"/>
      <c r="AJ51" s="96"/>
    </row>
    <row r="52" spans="2:36" ht="19" x14ac:dyDescent="0.2">
      <c r="B52" s="94"/>
      <c r="C52" s="148" t="s">
        <v>49</v>
      </c>
      <c r="D52" s="143"/>
      <c r="E52" s="107"/>
      <c r="F52" s="107"/>
      <c r="G52" s="107"/>
      <c r="H52" s="107"/>
      <c r="I52" s="107"/>
      <c r="J52" s="107"/>
      <c r="K52" s="108"/>
      <c r="L52" s="108"/>
      <c r="M52" s="108"/>
      <c r="N52" s="107"/>
      <c r="O52" s="107"/>
      <c r="P52" s="107"/>
      <c r="Q52" s="107"/>
      <c r="R52" s="107"/>
      <c r="S52" s="107"/>
      <c r="T52" s="107"/>
      <c r="U52" s="107"/>
      <c r="V52" s="107"/>
      <c r="W52" s="107"/>
      <c r="X52" s="107"/>
      <c r="Y52" s="107"/>
      <c r="Z52" s="108"/>
      <c r="AA52" s="108"/>
      <c r="AB52" s="108"/>
      <c r="AC52" s="107"/>
      <c r="AD52" s="107"/>
      <c r="AE52" s="107"/>
      <c r="AF52" s="107"/>
      <c r="AG52" s="107"/>
      <c r="AH52" s="119"/>
      <c r="AI52" s="173"/>
      <c r="AJ52" s="96"/>
    </row>
    <row r="53" spans="2:36" ht="19" x14ac:dyDescent="0.2">
      <c r="B53" s="94"/>
      <c r="C53" s="148" t="s">
        <v>50</v>
      </c>
      <c r="D53" s="143"/>
      <c r="E53" s="107"/>
      <c r="F53" s="107"/>
      <c r="G53" s="107"/>
      <c r="H53" s="107"/>
      <c r="I53" s="107"/>
      <c r="J53" s="107"/>
      <c r="K53" s="108"/>
      <c r="L53" s="108"/>
      <c r="M53" s="108"/>
      <c r="N53" s="107"/>
      <c r="O53" s="107"/>
      <c r="P53" s="107"/>
      <c r="Q53" s="107"/>
      <c r="R53" s="107"/>
      <c r="S53" s="107"/>
      <c r="T53" s="107"/>
      <c r="U53" s="107"/>
      <c r="V53" s="107"/>
      <c r="W53" s="107"/>
      <c r="X53" s="107"/>
      <c r="Y53" s="107"/>
      <c r="Z53" s="108"/>
      <c r="AA53" s="108"/>
      <c r="AB53" s="108"/>
      <c r="AC53" s="107"/>
      <c r="AD53" s="107"/>
      <c r="AE53" s="107"/>
      <c r="AF53" s="107"/>
      <c r="AG53" s="107"/>
      <c r="AH53" s="119"/>
      <c r="AI53" s="173"/>
      <c r="AJ53" s="96"/>
    </row>
    <row r="54" spans="2:36" ht="20" thickBot="1" x14ac:dyDescent="0.25">
      <c r="B54" s="94"/>
      <c r="C54" s="104" t="s">
        <v>51</v>
      </c>
      <c r="D54" s="149"/>
      <c r="E54" s="122"/>
      <c r="F54" s="122"/>
      <c r="G54" s="122"/>
      <c r="H54" s="122"/>
      <c r="I54" s="122"/>
      <c r="J54" s="122"/>
      <c r="K54" s="123"/>
      <c r="L54" s="123"/>
      <c r="M54" s="123"/>
      <c r="N54" s="122"/>
      <c r="O54" s="122"/>
      <c r="P54" s="122"/>
      <c r="Q54" s="122"/>
      <c r="R54" s="122"/>
      <c r="S54" s="122"/>
      <c r="T54" s="122"/>
      <c r="U54" s="122"/>
      <c r="V54" s="122"/>
      <c r="W54" s="122"/>
      <c r="X54" s="122"/>
      <c r="Y54" s="122"/>
      <c r="Z54" s="123"/>
      <c r="AA54" s="123"/>
      <c r="AB54" s="123"/>
      <c r="AC54" s="122"/>
      <c r="AD54" s="122"/>
      <c r="AE54" s="122"/>
      <c r="AF54" s="122"/>
      <c r="AG54" s="122"/>
      <c r="AH54" s="170"/>
      <c r="AI54" s="174"/>
      <c r="AJ54" s="96"/>
    </row>
    <row r="55" spans="2:36" ht="167.25" customHeight="1" thickBot="1" x14ac:dyDescent="0.25">
      <c r="B55" s="94"/>
      <c r="C55" s="105" t="s">
        <v>59</v>
      </c>
      <c r="D55" s="168"/>
      <c r="E55" s="165"/>
      <c r="F55" s="165"/>
      <c r="G55" s="165"/>
      <c r="H55" s="165"/>
      <c r="I55" s="165"/>
      <c r="J55" s="165"/>
      <c r="K55" s="165"/>
      <c r="L55" s="165"/>
      <c r="M55" s="165"/>
      <c r="N55" s="165"/>
      <c r="O55" s="165"/>
      <c r="P55" s="165"/>
      <c r="Q55" s="165"/>
      <c r="R55" s="165"/>
      <c r="S55" s="165"/>
      <c r="T55" s="165"/>
      <c r="U55" s="165"/>
      <c r="V55" s="165"/>
      <c r="W55" s="165"/>
      <c r="X55" s="165"/>
      <c r="Y55" s="165"/>
      <c r="Z55" s="165"/>
      <c r="AA55" s="165"/>
      <c r="AB55" s="165"/>
      <c r="AC55" s="165"/>
      <c r="AD55" s="165"/>
      <c r="AE55" s="165"/>
      <c r="AF55" s="165"/>
      <c r="AG55" s="165"/>
      <c r="AH55" s="166"/>
      <c r="AI55" s="167"/>
      <c r="AJ55" s="96"/>
    </row>
    <row r="56" spans="2:36" ht="17" thickBot="1" x14ac:dyDescent="0.25">
      <c r="B56" s="391" t="s">
        <v>133</v>
      </c>
      <c r="C56" s="392"/>
      <c r="D56" s="392"/>
      <c r="E56" s="392"/>
      <c r="F56" s="392"/>
      <c r="G56" s="392"/>
      <c r="H56" s="392"/>
      <c r="I56" s="392"/>
      <c r="J56" s="392"/>
      <c r="K56" s="392"/>
      <c r="L56" s="392"/>
      <c r="M56" s="392"/>
      <c r="N56" s="392"/>
      <c r="O56" s="392"/>
      <c r="P56" s="392"/>
      <c r="Q56" s="392"/>
      <c r="R56" s="392"/>
      <c r="S56" s="392"/>
      <c r="T56" s="392"/>
      <c r="U56" s="392"/>
      <c r="V56" s="392"/>
      <c r="W56" s="392"/>
      <c r="X56" s="392"/>
      <c r="Y56" s="392"/>
      <c r="Z56" s="392"/>
      <c r="AA56" s="392"/>
      <c r="AB56" s="392"/>
      <c r="AC56" s="392"/>
      <c r="AD56" s="392"/>
      <c r="AE56" s="392"/>
      <c r="AF56" s="392"/>
      <c r="AG56" s="392"/>
      <c r="AH56" s="392"/>
      <c r="AI56" s="392"/>
      <c r="AJ56" s="393"/>
    </row>
  </sheetData>
  <sheetProtection algorithmName="SHA-512" hashValue="8Fc4VX8XA+NqQ+M1kAZ9Lq3hjquPizKlkgaUMMz5TDun/SmOtay8r8pkTbo88rmA51347/gKZW3sFZENlJK+gw==" saltValue="u/M9mNe0lXuj3RIA+Z7EWQ==" spinCount="100000" sheet="1" objects="1" scenarios="1"/>
  <mergeCells count="10">
    <mergeCell ref="D11:AI11"/>
    <mergeCell ref="C28:C29"/>
    <mergeCell ref="D28:AI28"/>
    <mergeCell ref="B56:AJ56"/>
    <mergeCell ref="V8:AC8"/>
    <mergeCell ref="O8:U8"/>
    <mergeCell ref="G8:N8"/>
    <mergeCell ref="V9:AC9"/>
    <mergeCell ref="O9:U9"/>
    <mergeCell ref="G9:N9"/>
  </mergeCells>
  <conditionalFormatting sqref="AI13:AI21 D25:F25">
    <cfRule type="containsBlanks" dxfId="181" priority="41" stopIfTrue="1">
      <formula>LEN(TRIM(D13))=0</formula>
    </cfRule>
  </conditionalFormatting>
  <conditionalFormatting sqref="AI15:AI21">
    <cfRule type="cellIs" dxfId="180" priority="40" operator="equal">
      <formula>3</formula>
    </cfRule>
    <cfRule type="cellIs" dxfId="179" priority="42" operator="equal">
      <formula>2</formula>
    </cfRule>
    <cfRule type="cellIs" dxfId="178" priority="43" operator="equal">
      <formula>1</formula>
    </cfRule>
    <cfRule type="cellIs" dxfId="177" priority="44" operator="equal">
      <formula>0</formula>
    </cfRule>
  </conditionalFormatting>
  <conditionalFormatting sqref="AI23">
    <cfRule type="containsBlanks" dxfId="176" priority="36" stopIfTrue="1">
      <formula>LEN(TRIM(AI23))=0</formula>
    </cfRule>
  </conditionalFormatting>
  <conditionalFormatting sqref="AI23">
    <cfRule type="cellIs" dxfId="175" priority="35" operator="equal">
      <formula>3</formula>
    </cfRule>
    <cfRule type="cellIs" dxfId="174" priority="37" operator="equal">
      <formula>2</formula>
    </cfRule>
    <cfRule type="cellIs" dxfId="173" priority="38" operator="equal">
      <formula>1</formula>
    </cfRule>
    <cfRule type="cellIs" dxfId="172" priority="39" operator="equal">
      <formula>0</formula>
    </cfRule>
  </conditionalFormatting>
  <conditionalFormatting sqref="AI24">
    <cfRule type="containsBlanks" dxfId="171" priority="31" stopIfTrue="1">
      <formula>LEN(TRIM(AI24))=0</formula>
    </cfRule>
  </conditionalFormatting>
  <conditionalFormatting sqref="AI24">
    <cfRule type="cellIs" dxfId="170" priority="30" operator="equal">
      <formula>3</formula>
    </cfRule>
    <cfRule type="cellIs" dxfId="169" priority="32" operator="equal">
      <formula>2</formula>
    </cfRule>
    <cfRule type="cellIs" dxfId="168" priority="33" operator="equal">
      <formula>1</formula>
    </cfRule>
    <cfRule type="cellIs" dxfId="167" priority="34" operator="equal">
      <formula>0</formula>
    </cfRule>
  </conditionalFormatting>
  <conditionalFormatting sqref="D26:AI26">
    <cfRule type="containsBlanks" dxfId="166" priority="15" stopIfTrue="1">
      <formula>LEN(TRIM(D26))=0</formula>
    </cfRule>
  </conditionalFormatting>
  <conditionalFormatting sqref="H26 R26 AB26 E26">
    <cfRule type="containsBlanks" dxfId="165" priority="26">
      <formula>LEN(TRIM(E26))=0</formula>
    </cfRule>
  </conditionalFormatting>
  <conditionalFormatting sqref="H26 R26 AB26 E26">
    <cfRule type="cellIs" dxfId="164" priority="22" operator="equal">
      <formula>3</formula>
    </cfRule>
    <cfRule type="cellIs" dxfId="163" priority="23" operator="equal">
      <formula>2</formula>
    </cfRule>
    <cfRule type="cellIs" dxfId="162" priority="24" operator="equal">
      <formula>1</formula>
    </cfRule>
    <cfRule type="cellIs" dxfId="161" priority="25" operator="equal">
      <formula>0</formula>
    </cfRule>
  </conditionalFormatting>
  <conditionalFormatting sqref="K26 U26 AE26">
    <cfRule type="containsBlanks" dxfId="160" priority="21">
      <formula>LEN(TRIM(K26))=0</formula>
    </cfRule>
  </conditionalFormatting>
  <conditionalFormatting sqref="K26 U26 AE26">
    <cfRule type="cellIs" dxfId="159" priority="17" operator="equal">
      <formula>3</formula>
    </cfRule>
    <cfRule type="cellIs" dxfId="158" priority="18" operator="equal">
      <formula>2</formula>
    </cfRule>
    <cfRule type="cellIs" dxfId="157" priority="19" operator="equal">
      <formula>1</formula>
    </cfRule>
    <cfRule type="cellIs" dxfId="156" priority="20" operator="equal">
      <formula>0</formula>
    </cfRule>
  </conditionalFormatting>
  <conditionalFormatting sqref="K26 U26 AE26">
    <cfRule type="containsBlanks" dxfId="155" priority="16">
      <formula>LEN(TRIM(K26))=0</formula>
    </cfRule>
  </conditionalFormatting>
  <conditionalFormatting sqref="D26:AI26">
    <cfRule type="cellIs" dxfId="154" priority="14" operator="equal">
      <formula>3</formula>
    </cfRule>
    <cfRule type="cellIs" dxfId="153" priority="27" operator="equal">
      <formula>2</formula>
    </cfRule>
    <cfRule type="cellIs" dxfId="152" priority="28" operator="equal">
      <formula>1</formula>
    </cfRule>
    <cfRule type="cellIs" dxfId="151" priority="29" operator="equal">
      <formula>0</formula>
    </cfRule>
  </conditionalFormatting>
  <conditionalFormatting sqref="G25:AI25">
    <cfRule type="containsBlanks" dxfId="150" priority="13" stopIfTrue="1">
      <formula>LEN(TRIM(G25))=0</formula>
    </cfRule>
  </conditionalFormatting>
  <conditionalFormatting sqref="AI30:AI54">
    <cfRule type="containsBlanks" dxfId="149" priority="6" stopIfTrue="1">
      <formula>LEN(TRIM(AI30))=0</formula>
    </cfRule>
  </conditionalFormatting>
  <conditionalFormatting sqref="AI39 AI30:AI37">
    <cfRule type="cellIs" dxfId="148" priority="11" operator="between">
      <formula>0</formula>
      <formula>0.25</formula>
    </cfRule>
    <cfRule type="cellIs" dxfId="147" priority="12" operator="between">
      <formula>0.25</formula>
      <formula>0.5</formula>
    </cfRule>
  </conditionalFormatting>
  <conditionalFormatting sqref="AI38">
    <cfRule type="cellIs" dxfId="146" priority="7" operator="between">
      <formula>0</formula>
      <formula>0.25</formula>
    </cfRule>
    <cfRule type="cellIs" dxfId="145" priority="8" operator="between">
      <formula>0.25</formula>
      <formula>0.5</formula>
    </cfRule>
    <cfRule type="cellIs" dxfId="144" priority="9" operator="between">
      <formula>0.5</formula>
      <formula>0.75</formula>
    </cfRule>
    <cfRule type="cellIs" dxfId="143" priority="10" operator="between">
      <formula>0.75</formula>
      <formula>1</formula>
    </cfRule>
  </conditionalFormatting>
  <conditionalFormatting sqref="AI22">
    <cfRule type="containsBlanks" dxfId="142" priority="2" stopIfTrue="1">
      <formula>LEN(TRIM(AI22))=0</formula>
    </cfRule>
  </conditionalFormatting>
  <conditionalFormatting sqref="AI22">
    <cfRule type="cellIs" dxfId="141" priority="1" operator="equal">
      <formula>3</formula>
    </cfRule>
    <cfRule type="cellIs" dxfId="140" priority="3" operator="equal">
      <formula>2</formula>
    </cfRule>
    <cfRule type="cellIs" dxfId="139" priority="4" operator="equal">
      <formula>1</formula>
    </cfRule>
    <cfRule type="cellIs" dxfId="138" priority="5" operator="equal">
      <formula>0</formula>
    </cfRule>
  </conditionalFormatting>
  <dataValidations count="7">
    <dataValidation type="decimal" errorStyle="warning" allowBlank="1" showErrorMessage="1" error="The weight is outside the expected weight range. Check that the weight is correct and stated in gram." sqref="D13:AG13" xr:uid="{2C8E916A-3733-43D5-8917-D3C1790ECBD1}">
      <formula1>10</formula1>
      <formula2>100</formula2>
    </dataValidation>
    <dataValidation type="decimal" errorStyle="warning" allowBlank="1" showErrorMessage="1" error="The length is outside the expected range. Check that the length is correct and stated in cm." sqref="D14:AG14" xr:uid="{C8FD9BB0-47FC-4A54-B833-5C880047C2B8}">
      <formula1>5</formula1>
      <formula2>25</formula2>
    </dataValidation>
    <dataValidation type="whole" allowBlank="1" showErrorMessage="1" error="The score is outside the range (0-3)" sqref="D16:AG24" xr:uid="{8E27E0DC-59BD-42C2-BD56-88FCA6DCF757}">
      <formula1>0</formula1>
      <formula2>3</formula2>
    </dataValidation>
    <dataValidation type="whole" allowBlank="1" showInputMessage="1" showErrorMessage="1" error="The score is outside the interval (1-2). Write 1 for male and 2 for female." sqref="D40:AG40" xr:uid="{F5BA5F04-583F-4BB8-AF7C-BA8CCB4F8F1E}">
      <formula1>1</formula1>
      <formula2>2</formula2>
    </dataValidation>
    <dataValidation type="whole" allowBlank="1" showErrorMessage="1" error="The score is outside the interval (0-1)" sqref="D41:AG46" xr:uid="{B06943C8-2BC3-4245-BF3B-332B4B14A6EE}">
      <formula1>0</formula1>
      <formula2>1</formula2>
    </dataValidation>
    <dataValidation type="whole" allowBlank="1" showInputMessage="1" showErrorMessage="1" error="The score is outside the interval (0-1)" sqref="D31:AG39" xr:uid="{8DC21D66-1CBF-4D7A-AD5C-6360591F1ADB}">
      <formula1>0</formula1>
      <formula2>1</formula2>
    </dataValidation>
    <dataValidation type="whole" allowBlank="1" showErrorMessage="1" error="Liver color is outside the range (1-6)" sqref="D30:AG30" xr:uid="{B57C402D-EDBC-46E8-914E-995BD3FD5931}">
      <formula1>1</formula1>
      <formula2>6</formula2>
    </dataValidation>
  </dataValidation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43356-963A-456F-8EF8-72060B75B370}">
  <dimension ref="A1:AO56"/>
  <sheetViews>
    <sheetView zoomScale="80" zoomScaleNormal="80" zoomScaleSheetLayoutView="50" workbookViewId="0">
      <pane xSplit="3" ySplit="12" topLeftCell="D13" activePane="bottomRight" state="frozen"/>
      <selection activeCell="AL54" sqref="AL54"/>
      <selection pane="topRight" activeCell="AL54" sqref="AL54"/>
      <selection pane="bottomLeft" activeCell="AL54" sqref="AL54"/>
      <selection pane="bottomRight" activeCell="O9" sqref="O9:U9"/>
    </sheetView>
  </sheetViews>
  <sheetFormatPr baseColWidth="10" defaultColWidth="12.5" defaultRowHeight="16" x14ac:dyDescent="0.2"/>
  <cols>
    <col min="1" max="1" width="5.1640625" style="134" customWidth="1"/>
    <col min="2" max="2" width="2.5" style="51" customWidth="1"/>
    <col min="3" max="3" width="33.1640625" style="51" bestFit="1" customWidth="1"/>
    <col min="4" max="33" width="6.6640625" style="51" customWidth="1"/>
    <col min="34" max="34" width="8" style="51" hidden="1" customWidth="1"/>
    <col min="35" max="35" width="18.5" style="51" customWidth="1"/>
    <col min="36" max="36" width="1.6640625" style="51" customWidth="1"/>
    <col min="37" max="37" width="7" style="134" customWidth="1"/>
    <col min="38" max="40" width="12.5" style="134"/>
    <col min="41" max="41" width="26.6640625" style="134" customWidth="1"/>
    <col min="42" max="16384" width="12.5" style="51"/>
  </cols>
  <sheetData>
    <row r="1" spans="1:41" ht="17" thickBot="1" x14ac:dyDescent="0.25"/>
    <row r="2" spans="1:41" x14ac:dyDescent="0.2">
      <c r="A2" s="51"/>
      <c r="B2" s="86"/>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87"/>
      <c r="AK2" s="51"/>
      <c r="AL2" s="51"/>
      <c r="AM2" s="51"/>
      <c r="AN2" s="51"/>
      <c r="AO2" s="51"/>
    </row>
    <row r="3" spans="1:41" x14ac:dyDescent="0.2">
      <c r="A3" s="51"/>
      <c r="B3" s="94"/>
      <c r="C3" s="214"/>
      <c r="D3" s="214"/>
      <c r="E3" s="214"/>
      <c r="F3" s="214"/>
      <c r="G3" s="214"/>
      <c r="H3" s="214"/>
      <c r="I3" s="214"/>
      <c r="J3" s="214"/>
      <c r="K3" s="214"/>
      <c r="L3" s="214"/>
      <c r="M3" s="214"/>
      <c r="N3" s="214"/>
      <c r="O3" s="214"/>
      <c r="P3" s="214"/>
      <c r="Q3" s="214"/>
      <c r="R3" s="214"/>
      <c r="S3" s="214"/>
      <c r="T3" s="214"/>
      <c r="U3" s="214"/>
      <c r="V3" s="214"/>
      <c r="W3" s="214"/>
      <c r="X3" s="214"/>
      <c r="Y3" s="214"/>
      <c r="Z3" s="214"/>
      <c r="AA3" s="214"/>
      <c r="AB3" s="214"/>
      <c r="AC3" s="214"/>
      <c r="AD3" s="214"/>
      <c r="AE3" s="214"/>
      <c r="AF3" s="214"/>
      <c r="AG3" s="214"/>
      <c r="AH3" s="214"/>
      <c r="AI3" s="214"/>
      <c r="AJ3" s="96"/>
      <c r="AK3" s="51"/>
      <c r="AL3" s="51"/>
      <c r="AM3" s="51"/>
      <c r="AN3" s="51"/>
      <c r="AO3" s="51"/>
    </row>
    <row r="4" spans="1:41" x14ac:dyDescent="0.2">
      <c r="A4" s="51"/>
      <c r="B4" s="9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96"/>
      <c r="AK4" s="51"/>
      <c r="AL4" s="51"/>
      <c r="AM4" s="51"/>
      <c r="AN4" s="51"/>
      <c r="AO4" s="51"/>
    </row>
    <row r="5" spans="1:41" x14ac:dyDescent="0.2">
      <c r="A5" s="51"/>
      <c r="B5" s="94"/>
      <c r="C5" s="214"/>
      <c r="D5" s="214"/>
      <c r="E5" s="214"/>
      <c r="F5" s="214"/>
      <c r="G5" s="214"/>
      <c r="H5" s="214"/>
      <c r="I5" s="214"/>
      <c r="J5" s="214"/>
      <c r="K5" s="214"/>
      <c r="L5" s="214"/>
      <c r="M5" s="214"/>
      <c r="N5" s="214"/>
      <c r="O5" s="214"/>
      <c r="P5" s="214"/>
      <c r="Q5" s="214"/>
      <c r="R5" s="214"/>
      <c r="S5" s="214"/>
      <c r="T5" s="214"/>
      <c r="U5" s="214"/>
      <c r="V5" s="214"/>
      <c r="W5" s="214"/>
      <c r="X5" s="214"/>
      <c r="Y5" s="214"/>
      <c r="Z5" s="214"/>
      <c r="AA5" s="214"/>
      <c r="AB5" s="214"/>
      <c r="AC5" s="214"/>
      <c r="AD5" s="214"/>
      <c r="AE5" s="214"/>
      <c r="AF5" s="214"/>
      <c r="AG5" s="214"/>
      <c r="AH5" s="214"/>
      <c r="AI5" s="214"/>
      <c r="AJ5" s="96"/>
      <c r="AK5" s="51"/>
      <c r="AL5" s="51"/>
      <c r="AM5" s="51"/>
      <c r="AN5" s="51"/>
      <c r="AO5" s="51"/>
    </row>
    <row r="6" spans="1:41" x14ac:dyDescent="0.2">
      <c r="A6" s="51"/>
      <c r="B6" s="94"/>
      <c r="C6" s="214"/>
      <c r="D6" s="214"/>
      <c r="E6" s="214"/>
      <c r="F6" s="214"/>
      <c r="G6" s="214"/>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96"/>
      <c r="AK6" s="51"/>
      <c r="AL6" s="51"/>
      <c r="AM6" s="51"/>
      <c r="AN6" s="51"/>
      <c r="AO6" s="51"/>
    </row>
    <row r="7" spans="1:41" ht="17" thickBot="1" x14ac:dyDescent="0.25">
      <c r="A7" s="51"/>
      <c r="B7" s="94"/>
      <c r="C7" s="214"/>
      <c r="D7" s="214"/>
      <c r="E7" s="214"/>
      <c r="F7" s="214"/>
      <c r="G7" s="214"/>
      <c r="H7" s="214"/>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4"/>
      <c r="AI7" s="214"/>
      <c r="AJ7" s="96"/>
      <c r="AK7" s="51"/>
      <c r="AL7" s="51"/>
      <c r="AM7" s="51"/>
      <c r="AN7" s="51"/>
      <c r="AO7" s="51"/>
    </row>
    <row r="8" spans="1:41" s="90" customFormat="1" ht="15" x14ac:dyDescent="0.2">
      <c r="B8" s="88"/>
      <c r="C8" s="211"/>
      <c r="D8" s="211"/>
      <c r="E8" s="211"/>
      <c r="F8" s="211"/>
      <c r="G8" s="394" t="s">
        <v>56</v>
      </c>
      <c r="H8" s="395"/>
      <c r="I8" s="395"/>
      <c r="J8" s="395"/>
      <c r="K8" s="395"/>
      <c r="L8" s="395"/>
      <c r="M8" s="395"/>
      <c r="N8" s="396"/>
      <c r="O8" s="394" t="s">
        <v>55</v>
      </c>
      <c r="P8" s="395"/>
      <c r="Q8" s="395"/>
      <c r="R8" s="395"/>
      <c r="S8" s="395"/>
      <c r="T8" s="395"/>
      <c r="U8" s="396"/>
      <c r="V8" s="394" t="s">
        <v>54</v>
      </c>
      <c r="W8" s="395"/>
      <c r="X8" s="395"/>
      <c r="Y8" s="395"/>
      <c r="Z8" s="395"/>
      <c r="AA8" s="395"/>
      <c r="AB8" s="395"/>
      <c r="AC8" s="396"/>
      <c r="AD8" s="211"/>
      <c r="AE8" s="209"/>
      <c r="AF8" s="209"/>
      <c r="AG8" s="209"/>
      <c r="AH8" s="209"/>
      <c r="AI8" s="209"/>
      <c r="AJ8" s="89"/>
    </row>
    <row r="9" spans="1:41" s="93" customFormat="1" ht="20" thickBot="1" x14ac:dyDescent="0.25">
      <c r="B9" s="91"/>
      <c r="C9" s="212"/>
      <c r="D9" s="212"/>
      <c r="E9" s="212"/>
      <c r="F9" s="212"/>
      <c r="G9" s="400"/>
      <c r="H9" s="401"/>
      <c r="I9" s="401"/>
      <c r="J9" s="401"/>
      <c r="K9" s="401"/>
      <c r="L9" s="401"/>
      <c r="M9" s="401"/>
      <c r="N9" s="402"/>
      <c r="O9" s="400">
        <v>14</v>
      </c>
      <c r="P9" s="401"/>
      <c r="Q9" s="401"/>
      <c r="R9" s="401"/>
      <c r="S9" s="401"/>
      <c r="T9" s="401"/>
      <c r="U9" s="402"/>
      <c r="V9" s="397"/>
      <c r="W9" s="398"/>
      <c r="X9" s="398"/>
      <c r="Y9" s="398"/>
      <c r="Z9" s="398"/>
      <c r="AA9" s="398"/>
      <c r="AB9" s="398"/>
      <c r="AC9" s="399"/>
      <c r="AD9" s="212"/>
      <c r="AE9" s="210"/>
      <c r="AF9" s="210"/>
      <c r="AG9" s="210"/>
      <c r="AH9" s="210"/>
      <c r="AI9" s="210"/>
      <c r="AJ9" s="92"/>
    </row>
    <row r="10" spans="1:41" ht="17" thickBot="1" x14ac:dyDescent="0.25">
      <c r="B10" s="94"/>
      <c r="C10" s="95"/>
      <c r="D10" s="95"/>
      <c r="E10" s="95"/>
      <c r="F10" s="95"/>
      <c r="G10" s="95"/>
      <c r="H10" s="95"/>
      <c r="I10" s="95"/>
      <c r="J10" s="95"/>
      <c r="K10" s="95"/>
      <c r="L10" s="95"/>
      <c r="M10" s="95"/>
      <c r="N10" s="95"/>
      <c r="O10" s="95"/>
      <c r="P10" s="213"/>
      <c r="Q10" s="213"/>
      <c r="R10" s="213"/>
      <c r="S10" s="213"/>
      <c r="T10" s="213"/>
      <c r="U10" s="213"/>
      <c r="V10" s="213"/>
      <c r="W10" s="213"/>
      <c r="X10" s="213"/>
      <c r="Y10" s="213"/>
      <c r="Z10" s="213"/>
      <c r="AA10" s="213"/>
      <c r="AB10" s="213"/>
      <c r="AC10" s="213"/>
      <c r="AD10" s="95"/>
      <c r="AE10" s="95"/>
      <c r="AF10" s="95"/>
      <c r="AG10" s="95"/>
      <c r="AH10" s="95"/>
      <c r="AI10" s="95"/>
      <c r="AJ10" s="96"/>
    </row>
    <row r="11" spans="1:41" ht="22" thickBot="1" x14ac:dyDescent="0.25">
      <c r="B11" s="94"/>
      <c r="C11" s="97"/>
      <c r="D11" s="384" t="s">
        <v>62</v>
      </c>
      <c r="E11" s="384"/>
      <c r="F11" s="384"/>
      <c r="G11" s="384"/>
      <c r="H11" s="384"/>
      <c r="I11" s="384"/>
      <c r="J11" s="384"/>
      <c r="K11" s="384"/>
      <c r="L11" s="384"/>
      <c r="M11" s="384"/>
      <c r="N11" s="384"/>
      <c r="O11" s="384"/>
      <c r="P11" s="384"/>
      <c r="Q11" s="384"/>
      <c r="R11" s="384"/>
      <c r="S11" s="384"/>
      <c r="T11" s="384"/>
      <c r="U11" s="384"/>
      <c r="V11" s="384"/>
      <c r="W11" s="384"/>
      <c r="X11" s="384"/>
      <c r="Y11" s="384"/>
      <c r="Z11" s="384"/>
      <c r="AA11" s="384"/>
      <c r="AB11" s="384"/>
      <c r="AC11" s="384"/>
      <c r="AD11" s="384"/>
      <c r="AE11" s="384"/>
      <c r="AF11" s="384"/>
      <c r="AG11" s="384"/>
      <c r="AH11" s="384"/>
      <c r="AI11" s="385"/>
      <c r="AJ11" s="96"/>
    </row>
    <row r="12" spans="1:41" ht="22" thickBot="1" x14ac:dyDescent="0.25">
      <c r="B12" s="94"/>
      <c r="C12" s="158"/>
      <c r="D12" s="215">
        <v>1</v>
      </c>
      <c r="E12" s="216">
        <v>2</v>
      </c>
      <c r="F12" s="216">
        <v>3</v>
      </c>
      <c r="G12" s="216">
        <v>4</v>
      </c>
      <c r="H12" s="216">
        <v>5</v>
      </c>
      <c r="I12" s="216">
        <v>6</v>
      </c>
      <c r="J12" s="216">
        <v>7</v>
      </c>
      <c r="K12" s="216">
        <v>8</v>
      </c>
      <c r="L12" s="216">
        <v>9</v>
      </c>
      <c r="M12" s="216">
        <v>10</v>
      </c>
      <c r="N12" s="216">
        <v>11</v>
      </c>
      <c r="O12" s="216">
        <v>12</v>
      </c>
      <c r="P12" s="216">
        <v>13</v>
      </c>
      <c r="Q12" s="216">
        <v>14</v>
      </c>
      <c r="R12" s="127">
        <v>15</v>
      </c>
      <c r="S12" s="216">
        <v>16</v>
      </c>
      <c r="T12" s="216">
        <v>17</v>
      </c>
      <c r="U12" s="216">
        <v>18</v>
      </c>
      <c r="V12" s="216">
        <v>19</v>
      </c>
      <c r="W12" s="216">
        <v>20</v>
      </c>
      <c r="X12" s="216">
        <v>21</v>
      </c>
      <c r="Y12" s="216">
        <v>22</v>
      </c>
      <c r="Z12" s="216">
        <v>23</v>
      </c>
      <c r="AA12" s="216">
        <v>24</v>
      </c>
      <c r="AB12" s="216">
        <v>25</v>
      </c>
      <c r="AC12" s="216">
        <v>26</v>
      </c>
      <c r="AD12" s="216">
        <v>27</v>
      </c>
      <c r="AE12" s="216">
        <v>28</v>
      </c>
      <c r="AF12" s="216">
        <v>29</v>
      </c>
      <c r="AG12" s="98">
        <v>30</v>
      </c>
      <c r="AH12" s="99" t="s">
        <v>2</v>
      </c>
      <c r="AI12" s="100" t="s">
        <v>60</v>
      </c>
      <c r="AJ12" s="96"/>
    </row>
    <row r="13" spans="1:41" ht="17" thickBot="1" x14ac:dyDescent="0.25">
      <c r="B13" s="94"/>
      <c r="C13" s="118" t="s">
        <v>24</v>
      </c>
      <c r="D13" s="141"/>
      <c r="E13" s="138"/>
      <c r="F13" s="138"/>
      <c r="G13" s="138"/>
      <c r="H13" s="138"/>
      <c r="I13" s="141"/>
      <c r="J13" s="141"/>
      <c r="K13" s="138"/>
      <c r="L13" s="138"/>
      <c r="M13" s="138"/>
      <c r="N13" s="138"/>
      <c r="O13" s="138"/>
      <c r="P13" s="138"/>
      <c r="Q13" s="138"/>
      <c r="R13" s="138"/>
      <c r="S13" s="138"/>
      <c r="T13" s="138"/>
      <c r="U13" s="138"/>
      <c r="V13" s="138"/>
      <c r="W13" s="138"/>
      <c r="X13" s="138"/>
      <c r="Y13" s="138"/>
      <c r="Z13" s="138"/>
      <c r="AA13" s="141"/>
      <c r="AB13" s="138"/>
      <c r="AC13" s="138"/>
      <c r="AD13" s="138"/>
      <c r="AE13" s="138"/>
      <c r="AF13" s="138"/>
      <c r="AG13" s="138"/>
      <c r="AH13" s="103">
        <f>30-COUNTBLANK(D13:AG13)</f>
        <v>0</v>
      </c>
      <c r="AI13" s="227"/>
      <c r="AJ13" s="96"/>
    </row>
    <row r="14" spans="1:41" ht="17" thickBot="1" x14ac:dyDescent="0.25">
      <c r="B14" s="94"/>
      <c r="C14" s="114" t="s">
        <v>25</v>
      </c>
      <c r="D14" s="142"/>
      <c r="E14" s="139"/>
      <c r="F14" s="139"/>
      <c r="G14" s="139"/>
      <c r="H14" s="139"/>
      <c r="I14" s="139"/>
      <c r="J14" s="142"/>
      <c r="K14" s="139"/>
      <c r="L14" s="139"/>
      <c r="M14" s="139"/>
      <c r="N14" s="139"/>
      <c r="O14" s="139"/>
      <c r="P14" s="139"/>
      <c r="Q14" s="139"/>
      <c r="R14" s="139"/>
      <c r="S14" s="139"/>
      <c r="T14" s="139"/>
      <c r="U14" s="139"/>
      <c r="V14" s="139"/>
      <c r="W14" s="139"/>
      <c r="X14" s="139"/>
      <c r="Y14" s="139"/>
      <c r="Z14" s="139"/>
      <c r="AA14" s="142"/>
      <c r="AB14" s="139"/>
      <c r="AC14" s="139"/>
      <c r="AD14" s="139"/>
      <c r="AE14" s="139"/>
      <c r="AF14" s="139"/>
      <c r="AG14" s="139"/>
      <c r="AH14" s="103">
        <f>30-COUNTBLANK(D14:AG14)</f>
        <v>0</v>
      </c>
      <c r="AI14" s="228"/>
      <c r="AJ14" s="96"/>
    </row>
    <row r="15" spans="1:41" x14ac:dyDescent="0.2">
      <c r="B15" s="94"/>
      <c r="C15" s="157" t="s">
        <v>57</v>
      </c>
      <c r="D15" s="202" t="str" cm="1">
        <f t="array" ref="D15">+IF(COUNTBLANK(D13:D14)&gt;0,"",_xlfn.IFS((10^(3.516)*D13/(10*D14)^(2.559))&gt;=1,0,(10^(3.516)*D13/(10*D14)^(2.559))&gt;=0.9,1,(10^(3.516)*D13/(10*D14)^(2.559))&gt;=0.75,2,(10^(3.516)*D13/(10*D14)^(2.559))&lt;0.75,3))</f>
        <v/>
      </c>
      <c r="E15" s="163" t="str" cm="1">
        <f t="array" ref="E15">+IF(COUNTBLANK(E13:E14)&gt;0,"",_xlfn.IFS((10^(3.516)*E13/(10*E14)^(2.559))&gt;=1,0,(10^(3.516)*E13/(10*E14)^(2.559))&gt;=0.9,1,(10^(3.516)*E13/(10*E14)^(2.559))&gt;=0.75,2,(10^(3.516)*E13/(10*E14)^(2.559))&lt;0.75,3))</f>
        <v/>
      </c>
      <c r="F15" s="163" t="str" cm="1">
        <f t="array" ref="F15">+IF(COUNTBLANK(F13:F14)&gt;0,"",_xlfn.IFS((10^(3.516)*F13/(10*F14)^(2.559))&gt;=1,0,(10^(3.516)*F13/(10*F14)^(2.559))&gt;=0.9,1,(10^(3.516)*F13/(10*F14)^(2.559))&gt;=0.75,2,(10^(3.516)*F13/(10*F14)^(2.559))&lt;0.75,3))</f>
        <v/>
      </c>
      <c r="G15" s="163" t="str" cm="1">
        <f t="array" ref="G15">+IF(COUNTBLANK(G13:G14)&gt;0,"",_xlfn.IFS((10^(3.516)*G13/(10*G14)^(2.559))&gt;=1,0,(10^(3.516)*G13/(10*G14)^(2.559))&gt;=0.9,1,(10^(3.516)*G13/(10*G14)^(2.559))&gt;=0.75,2,(10^(3.516)*G13/(10*G14)^(2.559))&lt;0.75,3))</f>
        <v/>
      </c>
      <c r="H15" s="163" t="str" cm="1">
        <f t="array" ref="H15">+IF(COUNTBLANK(H13:H14)&gt;0,"",_xlfn.IFS((10^(3.516)*H13/(10*H14)^(2.559))&gt;=1,0,(10^(3.516)*H13/(10*H14)^(2.559))&gt;=0.9,1,(10^(3.516)*H13/(10*H14)^(2.559))&gt;=0.75,2,(10^(3.516)*H13/(10*H14)^(2.559))&lt;0.75,3))</f>
        <v/>
      </c>
      <c r="I15" s="163" t="str" cm="1">
        <f t="array" ref="I15">+IF(COUNTBLANK(I13:I14)&gt;0,"",_xlfn.IFS((10^(3.516)*I13/(10*I14)^(2.559))&gt;=1,0,(10^(3.516)*I13/(10*I14)^(2.559))&gt;=0.9,1,(10^(3.516)*I13/(10*I14)^(2.559))&gt;=0.75,2,(10^(3.516)*I13/(10*I14)^(2.559))&lt;0.75,3))</f>
        <v/>
      </c>
      <c r="J15" s="163" t="str" cm="1">
        <f t="array" ref="J15">+IF(COUNTBLANK(J13:J14)&gt;0,"",_xlfn.IFS((10^(3.516)*J13/(10*J14)^(2.559))&gt;=1,0,(10^(3.516)*J13/(10*J14)^(2.559))&gt;=0.9,1,(10^(3.516)*J13/(10*J14)^(2.559))&gt;=0.75,2,(10^(3.516)*J13/(10*J14)^(2.559))&lt;0.75,3))</f>
        <v/>
      </c>
      <c r="K15" s="163" t="str" cm="1">
        <f t="array" ref="K15">+IF(COUNTBLANK(K13:K14)&gt;0,"",_xlfn.IFS((10^(3.516)*K13/(10*K14)^(2.559))&gt;=1,0,(10^(3.516)*K13/(10*K14)^(2.559))&gt;=0.9,1,(10^(3.516)*K13/(10*K14)^(2.559))&gt;=0.75,2,(10^(3.516)*K13/(10*K14)^(2.559))&lt;0.75,3))</f>
        <v/>
      </c>
      <c r="L15" s="163" t="str" cm="1">
        <f t="array" ref="L15">+IF(COUNTBLANK(L13:L14)&gt;0,"",_xlfn.IFS((10^(3.516)*L13/(10*L14)^(2.559))&gt;=1,0,(10^(3.516)*L13/(10*L14)^(2.559))&gt;=0.9,1,(10^(3.516)*L13/(10*L14)^(2.559))&gt;=0.75,2,(10^(3.516)*L13/(10*L14)^(2.559))&lt;0.75,3))</f>
        <v/>
      </c>
      <c r="M15" s="163" t="str" cm="1">
        <f t="array" ref="M15">+IF(COUNTBLANK(M13:M14)&gt;0,"",_xlfn.IFS((10^(3.516)*M13/(10*M14)^(2.559))&gt;=1,0,(10^(3.516)*M13/(10*M14)^(2.559))&gt;=0.9,1,(10^(3.516)*M13/(10*M14)^(2.559))&gt;=0.75,2,(10^(3.516)*M13/(10*M14)^(2.559))&lt;0.75,3))</f>
        <v/>
      </c>
      <c r="N15" s="163" t="str" cm="1">
        <f t="array" ref="N15">+IF(COUNTBLANK(N13:N14)&gt;0,"",_xlfn.IFS((10^(3.516)*N13/(10*N14)^(2.559))&gt;=1,0,(10^(3.516)*N13/(10*N14)^(2.559))&gt;=0.9,1,(10^(3.516)*N13/(10*N14)^(2.559))&gt;=0.75,2,(10^(3.516)*N13/(10*N14)^(2.559))&lt;0.75,3))</f>
        <v/>
      </c>
      <c r="O15" s="163" t="str" cm="1">
        <f t="array" ref="O15">+IF(COUNTBLANK(O13:O14)&gt;0,"",_xlfn.IFS((10^(3.516)*O13/(10*O14)^(2.559))&gt;=1,0,(10^(3.516)*O13/(10*O14)^(2.559))&gt;=0.9,1,(10^(3.516)*O13/(10*O14)^(2.559))&gt;=0.75,2,(10^(3.516)*O13/(10*O14)^(2.559))&lt;0.75,3))</f>
        <v/>
      </c>
      <c r="P15" s="163" t="str" cm="1">
        <f t="array" ref="P15">+IF(COUNTBLANK(P13:P14)&gt;0,"",_xlfn.IFS((10^(3.516)*P13/(10*P14)^(2.559))&gt;=1,0,(10^(3.516)*P13/(10*P14)^(2.559))&gt;=0.9,1,(10^(3.516)*P13/(10*P14)^(2.559))&gt;=0.75,2,(10^(3.516)*P13/(10*P14)^(2.559))&lt;0.75,3))</f>
        <v/>
      </c>
      <c r="Q15" s="163" t="str" cm="1">
        <f t="array" ref="Q15">+IF(COUNTBLANK(Q13:Q14)&gt;0,"",_xlfn.IFS((10^(3.516)*Q13/(10*Q14)^(2.559))&gt;=1,0,(10^(3.516)*Q13/(10*Q14)^(2.559))&gt;=0.9,1,(10^(3.516)*Q13/(10*Q14)^(2.559))&gt;=0.75,2,(10^(3.516)*Q13/(10*Q14)^(2.559))&lt;0.75,3))</f>
        <v/>
      </c>
      <c r="R15" s="163" t="str" cm="1">
        <f t="array" ref="R15">+IF(COUNTBLANK(R13:R14)&gt;0,"",_xlfn.IFS((10^(3.516)*R13/(10*R14)^(2.559))&gt;=1,0,(10^(3.516)*R13/(10*R14)^(2.559))&gt;=0.9,1,(10^(3.516)*R13/(10*R14)^(2.559))&gt;=0.75,2,(10^(3.516)*R13/(10*R14)^(2.559))&lt;0.75,3))</f>
        <v/>
      </c>
      <c r="S15" s="163" t="str" cm="1">
        <f t="array" ref="S15">+IF(COUNTBLANK(S13:S14)&gt;0,"",_xlfn.IFS((10^(3.516)*S13/(10*S14)^(2.559))&gt;=1,0,(10^(3.516)*S13/(10*S14)^(2.559))&gt;=0.9,1,(10^(3.516)*S13/(10*S14)^(2.559))&gt;=0.75,2,(10^(3.516)*S13/(10*S14)^(2.559))&lt;0.75,3))</f>
        <v/>
      </c>
      <c r="T15" s="163" t="str" cm="1">
        <f t="array" ref="T15">+IF(COUNTBLANK(T13:T14)&gt;0,"",_xlfn.IFS((10^(3.516)*T13/(10*T14)^(2.559))&gt;=1,0,(10^(3.516)*T13/(10*T14)^(2.559))&gt;=0.9,1,(10^(3.516)*T13/(10*T14)^(2.559))&gt;=0.75,2,(10^(3.516)*T13/(10*T14)^(2.559))&lt;0.75,3))</f>
        <v/>
      </c>
      <c r="U15" s="163" t="str" cm="1">
        <f t="array" ref="U15">+IF(COUNTBLANK(U13:U14)&gt;0,"",_xlfn.IFS((10^(3.516)*U13/(10*U14)^(2.559))&gt;=1,0,(10^(3.516)*U13/(10*U14)^(2.559))&gt;=0.9,1,(10^(3.516)*U13/(10*U14)^(2.559))&gt;=0.75,2,(10^(3.516)*U13/(10*U14)^(2.559))&lt;0.75,3))</f>
        <v/>
      </c>
      <c r="V15" s="163" t="str" cm="1">
        <f t="array" ref="V15">+IF(COUNTBLANK(V13:V14)&gt;0,"",_xlfn.IFS((10^(3.516)*V13/(10*V14)^(2.559))&gt;=1,0,(10^(3.516)*V13/(10*V14)^(2.559))&gt;=0.9,1,(10^(3.516)*V13/(10*V14)^(2.559))&gt;=0.75,2,(10^(3.516)*V13/(10*V14)^(2.559))&lt;0.75,3))</f>
        <v/>
      </c>
      <c r="W15" s="163" t="str" cm="1">
        <f t="array" ref="W15">+IF(COUNTBLANK(W13:W14)&gt;0,"",_xlfn.IFS((10^(3.516)*W13/(10*W14)^(2.559))&gt;=1,0,(10^(3.516)*W13/(10*W14)^(2.559))&gt;=0.9,1,(10^(3.516)*W13/(10*W14)^(2.559))&gt;=0.75,2,(10^(3.516)*W13/(10*W14)^(2.559))&lt;0.75,3))</f>
        <v/>
      </c>
      <c r="X15" s="163" t="str" cm="1">
        <f t="array" ref="X15">+IF(COUNTBLANK(X13:X14)&gt;0,"",_xlfn.IFS((10^(3.516)*X13/(10*X14)^(2.559))&gt;=1,0,(10^(3.516)*X13/(10*X14)^(2.559))&gt;=0.9,1,(10^(3.516)*X13/(10*X14)^(2.559))&gt;=0.75,2,(10^(3.516)*X13/(10*X14)^(2.559))&lt;0.75,3))</f>
        <v/>
      </c>
      <c r="Y15" s="163" t="str" cm="1">
        <f t="array" ref="Y15">+IF(COUNTBLANK(Y13:Y14)&gt;0,"",_xlfn.IFS((10^(3.516)*Y13/(10*Y14)^(2.559))&gt;=1,0,(10^(3.516)*Y13/(10*Y14)^(2.559))&gt;=0.9,1,(10^(3.516)*Y13/(10*Y14)^(2.559))&gt;=0.75,2,(10^(3.516)*Y13/(10*Y14)^(2.559))&lt;0.75,3))</f>
        <v/>
      </c>
      <c r="Z15" s="163" t="str" cm="1">
        <f t="array" ref="Z15">+IF(COUNTBLANK(Z13:Z14)&gt;0,"",_xlfn.IFS((10^(3.516)*Z13/(10*Z14)^(2.559))&gt;=1,0,(10^(3.516)*Z13/(10*Z14)^(2.559))&gt;=0.9,1,(10^(3.516)*Z13/(10*Z14)^(2.559))&gt;=0.75,2,(10^(3.516)*Z13/(10*Z14)^(2.559))&lt;0.75,3))</f>
        <v/>
      </c>
      <c r="AA15" s="163" t="str" cm="1">
        <f t="array" ref="AA15">+IF(COUNTBLANK(AA13:AA14)&gt;0,"",_xlfn.IFS((10^(3.516)*AA13/(10*AA14)^(2.559))&gt;=1,0,(10^(3.516)*AA13/(10*AA14)^(2.559))&gt;=0.9,1,(10^(3.516)*AA13/(10*AA14)^(2.559))&gt;=0.75,2,(10^(3.516)*AA13/(10*AA14)^(2.559))&lt;0.75,3))</f>
        <v/>
      </c>
      <c r="AB15" s="163" t="str" cm="1">
        <f t="array" ref="AB15">+IF(COUNTBLANK(AB13:AB14)&gt;0,"",_xlfn.IFS((10^(3.516)*AB13/(10*AB14)^(2.559))&gt;=1,0,(10^(3.516)*AB13/(10*AB14)^(2.559))&gt;=0.9,1,(10^(3.516)*AB13/(10*AB14)^(2.559))&gt;=0.75,2,(10^(3.516)*AB13/(10*AB14)^(2.559))&lt;0.75,3))</f>
        <v/>
      </c>
      <c r="AC15" s="163" t="str" cm="1">
        <f t="array" ref="AC15">+IF(COUNTBLANK(AC13:AC14)&gt;0,"",_xlfn.IFS((10^(3.516)*AC13/(10*AC14)^(2.559))&gt;=1,0,(10^(3.516)*AC13/(10*AC14)^(2.559))&gt;=0.9,1,(10^(3.516)*AC13/(10*AC14)^(2.559))&gt;=0.75,2,(10^(3.516)*AC13/(10*AC14)^(2.559))&lt;0.75,3))</f>
        <v/>
      </c>
      <c r="AD15" s="163" t="str" cm="1">
        <f t="array" ref="AD15">+IF(COUNTBLANK(AD13:AD14)&gt;0,"",_xlfn.IFS((10^(3.516)*AD13/(10*AD14)^(2.559))&gt;=1,0,(10^(3.516)*AD13/(10*AD14)^(2.559))&gt;=0.9,1,(10^(3.516)*AD13/(10*AD14)^(2.559))&gt;=0.75,2,(10^(3.516)*AD13/(10*AD14)^(2.559))&lt;0.75,3))</f>
        <v/>
      </c>
      <c r="AE15" s="163" t="str" cm="1">
        <f t="array" ref="AE15">+IF(COUNTBLANK(AE13:AE14)&gt;0,"",_xlfn.IFS((10^(3.516)*AE13/(10*AE14)^(2.559))&gt;=1,0,(10^(3.516)*AE13/(10*AE14)^(2.559))&gt;=0.9,1,(10^(3.516)*AE13/(10*AE14)^(2.559))&gt;=0.75,2,(10^(3.516)*AE13/(10*AE14)^(2.559))&lt;0.75,3))</f>
        <v/>
      </c>
      <c r="AF15" s="163" t="str" cm="1">
        <f t="array" ref="AF15">+IF(COUNTBLANK(AF13:AF14)&gt;0,"",_xlfn.IFS((10^(3.516)*AF13/(10*AF14)^(2.559))&gt;=1,0,(10^(3.516)*AF13/(10*AF14)^(2.559))&gt;=0.9,1,(10^(3.516)*AF13/(10*AF14)^(2.559))&gt;=0.75,2,(10^(3.516)*AF13/(10*AF14)^(2.559))&lt;0.75,3))</f>
        <v/>
      </c>
      <c r="AG15" s="163" t="str" cm="1">
        <f t="array" ref="AG15">+IF(COUNTBLANK(AG13:AG14)&gt;0,"",_xlfn.IFS((10^(3.516)*AG13/(10*AG14)^(2.559))&gt;=1,0,(10^(3.516)*AG13/(10*AG14)^(2.559))&gt;=0.9,1,(10^(3.516)*AG13/(10*AG14)^(2.559))&gt;=0.75,2,(10^(3.516)*AG13/(10*AG14)^(2.559))&lt;0.75,3))</f>
        <v/>
      </c>
      <c r="AH15" s="164">
        <f>30-COUNTBLANK(D15:AG15)</f>
        <v>0</v>
      </c>
      <c r="AI15" s="156" t="str">
        <f>IF(COUNTBLANK(D15:AG15)=30,"",IF(('Basis of calculations'!M87/AH15&gt;=0.25),3,IF(OR(('Basis of calculations'!M87/AH15&gt;=0.1),(('Basis of calculations'!M87+'Basis of calculations'!L87)/AH15&gt;=0.4)),2,IF(OR(('Basis of calculations'!M87&gt;0),('Basis of calculations'!M87+'Basis of calculations'!L87)/AH15&gt;=0,(('Basis of calculations'!J87/AH15&lt;0.6))),1,0))))</f>
        <v/>
      </c>
      <c r="AJ15" s="96"/>
    </row>
    <row r="16" spans="1:41" x14ac:dyDescent="0.2">
      <c r="B16" s="94"/>
      <c r="C16" s="118" t="s">
        <v>26</v>
      </c>
      <c r="D16" s="143"/>
      <c r="E16" s="143"/>
      <c r="F16" s="143"/>
      <c r="G16" s="143"/>
      <c r="H16" s="143"/>
      <c r="I16" s="143"/>
      <c r="J16" s="151"/>
      <c r="K16" s="151"/>
      <c r="L16" s="151"/>
      <c r="M16" s="151"/>
      <c r="N16" s="151"/>
      <c r="O16" s="151"/>
      <c r="P16" s="151"/>
      <c r="Q16" s="151"/>
      <c r="R16" s="151"/>
      <c r="S16" s="151"/>
      <c r="T16" s="151"/>
      <c r="U16" s="151"/>
      <c r="V16" s="151"/>
      <c r="W16" s="151"/>
      <c r="X16" s="151"/>
      <c r="Y16" s="151"/>
      <c r="Z16" s="151"/>
      <c r="AA16" s="151"/>
      <c r="AB16" s="151"/>
      <c r="AC16" s="151"/>
      <c r="AD16" s="151"/>
      <c r="AE16" s="151"/>
      <c r="AF16" s="151"/>
      <c r="AG16" s="151"/>
      <c r="AH16" s="106">
        <f t="shared" ref="AH16:AH24" si="0">30-COUNTBLANK(D16:AG16)</f>
        <v>0</v>
      </c>
      <c r="AI16" s="162" t="str">
        <f>IF(COUNTBLANK(D16:AG16)=30,"",IF(('Basis of calculations'!I46/AH16&gt;=0.25),3,IF(OR(('Basis of calculations'!I46/AH16&gt;=0.1),(('Basis of calculations'!I46+'Basis of calculations'!H46)/AH16&gt;=0.4)),2,IF(OR(('Basis of calculations'!I46&gt;0),('Basis of calculations'!I46+'Basis of calculations'!H46)/AH16&gt;0,(('Basis of calculations'!F46/AH16&lt;0.6))),1,0))))</f>
        <v/>
      </c>
      <c r="AJ16" s="96"/>
    </row>
    <row r="17" spans="2:36" x14ac:dyDescent="0.2">
      <c r="B17" s="94"/>
      <c r="C17" s="118" t="s">
        <v>58</v>
      </c>
      <c r="D17" s="143"/>
      <c r="E17" s="143"/>
      <c r="F17" s="143"/>
      <c r="G17" s="143"/>
      <c r="H17" s="143"/>
      <c r="I17" s="143"/>
      <c r="J17" s="143"/>
      <c r="K17" s="143"/>
      <c r="L17" s="143"/>
      <c r="M17" s="143"/>
      <c r="N17" s="143"/>
      <c r="O17" s="143"/>
      <c r="P17" s="143"/>
      <c r="Q17" s="143"/>
      <c r="R17" s="143"/>
      <c r="S17" s="143"/>
      <c r="T17" s="143"/>
      <c r="U17" s="143"/>
      <c r="V17" s="143"/>
      <c r="W17" s="143"/>
      <c r="X17" s="143"/>
      <c r="Y17" s="143"/>
      <c r="Z17" s="143"/>
      <c r="AA17" s="143"/>
      <c r="AB17" s="143"/>
      <c r="AC17" s="143"/>
      <c r="AD17" s="143"/>
      <c r="AE17" s="143"/>
      <c r="AF17" s="143"/>
      <c r="AG17" s="143"/>
      <c r="AH17" s="106">
        <f t="shared" si="0"/>
        <v>0</v>
      </c>
      <c r="AI17" s="161" t="str">
        <f>IF(COUNTBLANK(D17:AG17)=30,"",IF(('Basis of calculations'!M46/AH17&gt;=0.25),3,IF(OR(('Basis of calculations'!M46/AH17&gt;=0.1),(('Basis of calculations'!M46+'Basis of calculations'!L46)/AH17&gt;=0.4)),2,IF(OR(('Basis of calculations'!M46&gt;0),('Basis of calculations'!M46+'Basis of calculations'!L46)/AH17&gt;0,(('Basis of calculations'!J46/AH17&lt;0.6))),1,0))))</f>
        <v/>
      </c>
      <c r="AJ17" s="96"/>
    </row>
    <row r="18" spans="2:36" x14ac:dyDescent="0.2">
      <c r="B18" s="94"/>
      <c r="C18" s="118" t="s">
        <v>138</v>
      </c>
      <c r="D18" s="143"/>
      <c r="E18" s="143"/>
      <c r="F18" s="143"/>
      <c r="G18" s="143"/>
      <c r="H18" s="143"/>
      <c r="I18" s="143"/>
      <c r="J18" s="143"/>
      <c r="K18" s="143"/>
      <c r="L18" s="143"/>
      <c r="M18" s="143"/>
      <c r="N18" s="143"/>
      <c r="O18" s="143"/>
      <c r="P18" s="143"/>
      <c r="Q18" s="143"/>
      <c r="R18" s="143"/>
      <c r="S18" s="143"/>
      <c r="T18" s="143"/>
      <c r="U18" s="143"/>
      <c r="V18" s="143"/>
      <c r="W18" s="143"/>
      <c r="X18" s="143"/>
      <c r="Y18" s="143"/>
      <c r="Z18" s="143"/>
      <c r="AA18" s="143"/>
      <c r="AB18" s="143"/>
      <c r="AC18" s="143"/>
      <c r="AD18" s="143"/>
      <c r="AE18" s="143"/>
      <c r="AF18" s="143"/>
      <c r="AG18" s="143"/>
      <c r="AH18" s="106">
        <f t="shared" si="0"/>
        <v>0</v>
      </c>
      <c r="AI18" s="161" t="str">
        <f>IF(COUNTBLANK(D18:AG18)=30,"",IF(('Basis of calculations'!I66/AH18&gt;=0.25),3,IF(OR(('Basis of calculations'!I66/AH18&gt;=0.1),(('Basis of calculations'!I66+'Basis of calculations'!H66)/AH18&gt;=0.4)),2,IF(OR(('Basis of calculations'!I66&gt;0),('Basis of calculations'!I66+'Basis of calculations'!H66)/AH18&gt;0,(('Basis of calculations'!F66/AH18&lt;0.6))),1,0))))</f>
        <v/>
      </c>
      <c r="AJ18" s="96"/>
    </row>
    <row r="19" spans="2:36" x14ac:dyDescent="0.2">
      <c r="B19" s="94"/>
      <c r="C19" s="118" t="s">
        <v>28</v>
      </c>
      <c r="D19" s="143"/>
      <c r="E19" s="143"/>
      <c r="F19" s="143"/>
      <c r="G19" s="143"/>
      <c r="H19" s="143"/>
      <c r="I19" s="143"/>
      <c r="J19" s="143"/>
      <c r="K19" s="143"/>
      <c r="L19" s="143"/>
      <c r="M19" s="143"/>
      <c r="N19" s="143"/>
      <c r="O19" s="143"/>
      <c r="P19" s="143"/>
      <c r="Q19" s="143"/>
      <c r="R19" s="143"/>
      <c r="S19" s="143"/>
      <c r="T19" s="143"/>
      <c r="U19" s="143"/>
      <c r="V19" s="143"/>
      <c r="W19" s="143"/>
      <c r="X19" s="143"/>
      <c r="Y19" s="143"/>
      <c r="Z19" s="143"/>
      <c r="AA19" s="143"/>
      <c r="AB19" s="143"/>
      <c r="AC19" s="143"/>
      <c r="AD19" s="143"/>
      <c r="AE19" s="143"/>
      <c r="AF19" s="143"/>
      <c r="AG19" s="143"/>
      <c r="AH19" s="106">
        <f t="shared" si="0"/>
        <v>0</v>
      </c>
      <c r="AI19" s="161" t="str">
        <f>IF(COUNTBLANK(D19:AG19)=30,"",IF(('Basis of calculations'!M66/AH19&gt;=0.25),3,IF(OR(('Basis of calculations'!M66/AH19&gt;=0.1),(('Basis of calculations'!M66+'Basis of calculations'!L66)/AH19&gt;=0.4)),2,IF(OR(('Basis of calculations'!M66&gt;0),('Basis of calculations'!M66+'Basis of calculations'!L66)/AH19&gt;0,(('Basis of calculations'!J66/AH19&lt;0.6))),1,0))))</f>
        <v/>
      </c>
      <c r="AJ19" s="96"/>
    </row>
    <row r="20" spans="2:36" ht="17" thickBot="1" x14ac:dyDescent="0.25">
      <c r="B20" s="94"/>
      <c r="C20" s="118" t="s">
        <v>139</v>
      </c>
      <c r="D20" s="143"/>
      <c r="E20" s="143"/>
      <c r="F20" s="143"/>
      <c r="G20" s="143"/>
      <c r="H20" s="143"/>
      <c r="I20" s="143"/>
      <c r="J20" s="143"/>
      <c r="K20" s="143"/>
      <c r="L20" s="143"/>
      <c r="M20" s="143"/>
      <c r="N20" s="143"/>
      <c r="O20" s="143"/>
      <c r="P20" s="143"/>
      <c r="Q20" s="143"/>
      <c r="R20" s="143"/>
      <c r="S20" s="143"/>
      <c r="T20" s="143"/>
      <c r="U20" s="143"/>
      <c r="V20" s="143"/>
      <c r="W20" s="143"/>
      <c r="X20" s="143"/>
      <c r="Y20" s="143"/>
      <c r="Z20" s="143"/>
      <c r="AA20" s="143"/>
      <c r="AB20" s="143"/>
      <c r="AC20" s="143"/>
      <c r="AD20" s="143"/>
      <c r="AE20" s="143"/>
      <c r="AF20" s="143"/>
      <c r="AG20" s="143"/>
      <c r="AH20" s="111">
        <f t="shared" si="0"/>
        <v>0</v>
      </c>
      <c r="AI20" s="161" t="str">
        <f>IF(COUNTBLANK(D20:AG20)=30,"",IF(('Basis of calculations'!I87/AH20&gt;=0.25),3,IF(OR(('Basis of calculations'!I87/AH20&gt;=0.1),(('Basis of calculations'!I87+'Basis of calculations'!H87)/AH20&gt;=0.4)),2,IF(OR(('Basis of calculations'!I87&gt;0),('Basis of calculations'!I87+'Basis of calculations'!H87)/AH20&gt;0,(('Basis of calculations'!F87/AH20&lt;0.6))),1,0))))</f>
        <v/>
      </c>
      <c r="AJ20" s="96"/>
    </row>
    <row r="21" spans="2:36" x14ac:dyDescent="0.2">
      <c r="B21" s="94"/>
      <c r="C21" s="118" t="s">
        <v>29</v>
      </c>
      <c r="D21" s="143"/>
      <c r="E21" s="143"/>
      <c r="F21" s="143"/>
      <c r="G21" s="143"/>
      <c r="H21" s="143"/>
      <c r="I21" s="143"/>
      <c r="J21" s="143"/>
      <c r="K21" s="143"/>
      <c r="L21" s="143"/>
      <c r="M21" s="143"/>
      <c r="N21" s="143"/>
      <c r="O21" s="143"/>
      <c r="P21" s="143"/>
      <c r="Q21" s="143"/>
      <c r="R21" s="143"/>
      <c r="S21" s="143"/>
      <c r="T21" s="143"/>
      <c r="U21" s="143"/>
      <c r="V21" s="143"/>
      <c r="W21" s="143"/>
      <c r="X21" s="143"/>
      <c r="Y21" s="143"/>
      <c r="Z21" s="143"/>
      <c r="AA21" s="143"/>
      <c r="AB21" s="143"/>
      <c r="AC21" s="143"/>
      <c r="AD21" s="143"/>
      <c r="AE21" s="143"/>
      <c r="AF21" s="143"/>
      <c r="AG21" s="143"/>
      <c r="AH21" s="106">
        <f t="shared" si="0"/>
        <v>0</v>
      </c>
      <c r="AI21" s="161" t="str">
        <f>IF(COUNTBLANK(D21:AG21)=30,"",IF(('Basis of calculations'!M107/AH21&gt;=0.25),3,IF(OR(('Basis of calculations'!M107/AH21&gt;=0.1),(('Basis of calculations'!M107+'Basis of calculations'!L107)/AH21&gt;=0.4)),2,IF(OR(('Basis of calculations'!M107&gt;0),('Basis of calculations'!M107+'Basis of calculations'!L107)/AH21&gt;0,(('Basis of calculations'!J107/AH21&lt;0.6))),1,0))))</f>
        <v/>
      </c>
      <c r="AJ21" s="96"/>
    </row>
    <row r="22" spans="2:36" x14ac:dyDescent="0.2">
      <c r="B22" s="94"/>
      <c r="C22" s="118" t="s">
        <v>30</v>
      </c>
      <c r="D22" s="143"/>
      <c r="E22" s="143"/>
      <c r="F22" s="143"/>
      <c r="G22" s="143"/>
      <c r="H22" s="143"/>
      <c r="I22" s="143"/>
      <c r="J22" s="143"/>
      <c r="K22" s="143"/>
      <c r="L22" s="143"/>
      <c r="M22" s="143"/>
      <c r="N22" s="143"/>
      <c r="O22" s="143"/>
      <c r="P22" s="143"/>
      <c r="Q22" s="143"/>
      <c r="R22" s="143"/>
      <c r="S22" s="143"/>
      <c r="T22" s="143"/>
      <c r="U22" s="143"/>
      <c r="V22" s="143"/>
      <c r="W22" s="143"/>
      <c r="X22" s="143"/>
      <c r="Y22" s="143"/>
      <c r="Z22" s="143"/>
      <c r="AA22" s="143"/>
      <c r="AB22" s="143"/>
      <c r="AC22" s="143"/>
      <c r="AD22" s="143"/>
      <c r="AE22" s="143"/>
      <c r="AF22" s="143"/>
      <c r="AG22" s="143"/>
      <c r="AH22" s="106">
        <f t="shared" si="0"/>
        <v>0</v>
      </c>
      <c r="AI22" s="161" t="str">
        <f>IF(COUNTBLANK(D22:AG22)=30,"",IF(('Basis of calculations'!I107/AH22&gt;=0.25),3,IF(OR(('Basis of calculations'!I107/AH22&gt;=0.1),(('Basis of calculations'!I107+'Basis of calculations'!H107)/AH22&gt;=0.4)),2,IF(OR(('Basis of calculations'!I107&gt;0),('Basis of calculations'!I107+'Basis of calculations'!H107)/AH22&gt;0,(('Basis of calculations'!F107/AH22&lt;0.6))),1,0))))</f>
        <v/>
      </c>
      <c r="AJ22" s="96"/>
    </row>
    <row r="23" spans="2:36" x14ac:dyDescent="0.2">
      <c r="B23" s="94"/>
      <c r="C23" s="118" t="s">
        <v>31</v>
      </c>
      <c r="D23" s="143"/>
      <c r="E23" s="143"/>
      <c r="F23" s="143"/>
      <c r="G23" s="143"/>
      <c r="H23" s="143"/>
      <c r="I23" s="143"/>
      <c r="J23" s="143"/>
      <c r="K23" s="143"/>
      <c r="L23" s="143"/>
      <c r="M23" s="143"/>
      <c r="N23" s="143"/>
      <c r="O23" s="143"/>
      <c r="P23" s="143"/>
      <c r="Q23" s="143"/>
      <c r="R23" s="143"/>
      <c r="S23" s="143"/>
      <c r="T23" s="143"/>
      <c r="U23" s="143"/>
      <c r="V23" s="143"/>
      <c r="W23" s="143"/>
      <c r="X23" s="143"/>
      <c r="Y23" s="143"/>
      <c r="Z23" s="143"/>
      <c r="AA23" s="143"/>
      <c r="AB23" s="143"/>
      <c r="AC23" s="143"/>
      <c r="AD23" s="143"/>
      <c r="AE23" s="143"/>
      <c r="AF23" s="143"/>
      <c r="AG23" s="143"/>
      <c r="AH23" s="106">
        <f t="shared" si="0"/>
        <v>0</v>
      </c>
      <c r="AI23" s="161" t="str">
        <f>IF(COUNTBLANK(D23:AG23)=30,"",IF(('Basis of calculations'!M127/AH23&gt;=0.25),3,IF(OR(('Basis of calculations'!M127/AH23&gt;=0.1),(('Basis of calculations'!M127+'Basis of calculations'!L127)/AH23&gt;=0.4)),2,IF(OR(('Basis of calculations'!M127&gt;0),('Basis of calculations'!M127+'Basis of calculations'!L127)/AH23&gt;0,(('Basis of calculations'!J127/AH23&lt;0.6))),1,0))))</f>
        <v/>
      </c>
      <c r="AJ23" s="96"/>
    </row>
    <row r="24" spans="2:36" ht="17" thickBot="1" x14ac:dyDescent="0.25">
      <c r="B24" s="94"/>
      <c r="C24" s="152" t="s">
        <v>32</v>
      </c>
      <c r="D24" s="143"/>
      <c r="E24" s="143"/>
      <c r="F24" s="143"/>
      <c r="G24" s="143"/>
      <c r="H24" s="143"/>
      <c r="I24" s="143"/>
      <c r="J24" s="149"/>
      <c r="K24" s="149"/>
      <c r="L24" s="149"/>
      <c r="M24" s="149"/>
      <c r="N24" s="149"/>
      <c r="O24" s="149"/>
      <c r="P24" s="149"/>
      <c r="Q24" s="149"/>
      <c r="R24" s="149"/>
      <c r="S24" s="149"/>
      <c r="T24" s="149"/>
      <c r="U24" s="149"/>
      <c r="V24" s="149"/>
      <c r="W24" s="149"/>
      <c r="X24" s="149"/>
      <c r="Y24" s="149"/>
      <c r="Z24" s="149"/>
      <c r="AA24" s="149"/>
      <c r="AB24" s="149"/>
      <c r="AC24" s="149"/>
      <c r="AD24" s="149"/>
      <c r="AE24" s="149"/>
      <c r="AF24" s="149"/>
      <c r="AG24" s="149"/>
      <c r="AH24" s="197">
        <f t="shared" si="0"/>
        <v>0</v>
      </c>
      <c r="AI24" s="198" t="str">
        <f>IF(COUNTBLANK(D24:AG24)=30,"",IF(('Basis of calculations'!I127/AH24&gt;=0.25),3,IF(OR(('Basis of calculations'!I127/AH24&gt;=0.1),(('Basis of calculations'!I127+'Basis of calculations'!H127)/AH24&gt;=0.4)),2,IF(OR(('Basis of calculations'!I127&gt;0),('Basis of calculations'!I127+'Basis of calculations'!H127)/AH24&gt;0,(('Basis of calculations'!F127/AH24&lt;0.6))),1,0))))</f>
        <v/>
      </c>
      <c r="AJ24" s="96"/>
    </row>
    <row r="25" spans="2:36" x14ac:dyDescent="0.2">
      <c r="B25" s="94"/>
      <c r="C25" s="199" t="s">
        <v>6</v>
      </c>
      <c r="D25" s="203" t="str">
        <f>+IF(COUNTBLANK(D18:D24)&gt;4,"",((IF(COUNTBLANK(D15)=0,D15^2,0)+(D16)^2+0.5*(D17)^2+D18^2+D19^2+2*D20^2+D21^2+D22^2+D23^2+D24^2)/(9*(10-COUNTBLANK(D15:D16)-COUNTBLANK(D18:D24)-COUNTBLANK(D20)+0.5*(1-COUNTBLANK(D17))))*100))</f>
        <v/>
      </c>
      <c r="E25" s="200" t="str">
        <f>+IF(COUNTBLANK(E18:E24)&gt;4,"",((IF(COUNTBLANK(E15)=0,E15^2,0)+(E16)^2+0.5*(E17)^2+E18^2+E19^2+2*E20^2+E21^2+E22^2+E23^2+E24^2)/(9*(10-COUNTBLANK(E15:E16)-COUNTBLANK(E18:E24)-COUNTBLANK(E20)+0.5*(1-COUNTBLANK(E17))))*100))</f>
        <v/>
      </c>
      <c r="F25" s="200" t="str">
        <f>+IF(COUNTBLANK(F18:F24)&gt;4,"",((IF(COUNTBLANK(F15)=0,F15^2,0)+(F16)^2+0.5*(F17)^2+F18^2+F19^2+2*F20^2+F21^2+F22^2+F23^2+F24^2)/(9*(10-COUNTBLANK(F15:F16)-COUNTBLANK(F18:F24)-COUNTBLANK(F20)+0.5*(1-COUNTBLANK(F17))))*100))</f>
        <v/>
      </c>
      <c r="G25" s="200" t="str">
        <f>+IF(COUNTBLANK(G18:G24)&gt;4,"",((IF(COUNTBLANK(G15)=0,G15^2,0)+(G16)^2+0.5*(G17)^2+G18^2+G19^2+2*G20^2+G21^2+G22^2+G23^2+G24^2)/(9*(10-COUNTBLANK(G15:G16)-COUNTBLANK(G18:G24)-COUNTBLANK(G20)+0.5*(1-COUNTBLANK(G17))))*100))</f>
        <v/>
      </c>
      <c r="H25" s="200" t="str">
        <f>+IF(COUNTBLANK(H18:H24)&gt;4,"",((IF(COUNTBLANK(H15)=0,H15^2,0)+(H16)^2+0.5*(H17)^2+H18^2+H19^2+2*H20^2+H21^2+H22^2+H23^2+H24^2)/(9*(10-COUNTBLANK(H15:H16)-COUNTBLANK(H18:H24)-COUNTBLANK(H20)+0.5*(1-COUNTBLANK(H17))))*100))</f>
        <v/>
      </c>
      <c r="I25" s="200" t="str">
        <f t="shared" ref="I25:AH25" si="1">+IF(COUNTBLANK(I18:I24)&gt;4,"",((IF(COUNTBLANK(I15)=0,I15^2,0)+(I16)^2+0.5*(I17)^2+I18^2+I19^2+2*I20^2+I21^2+I22^2+I23^2+I24^2)/(9*(10-COUNTBLANK(I15:I16)-COUNTBLANK(I18:I24)-COUNTBLANK(I20)+0.5*(1-COUNTBLANK(I17))))*100))</f>
        <v/>
      </c>
      <c r="J25" s="200" t="str">
        <f t="shared" si="1"/>
        <v/>
      </c>
      <c r="K25" s="200" t="str">
        <f t="shared" si="1"/>
        <v/>
      </c>
      <c r="L25" s="200" t="str">
        <f t="shared" si="1"/>
        <v/>
      </c>
      <c r="M25" s="200" t="str">
        <f t="shared" si="1"/>
        <v/>
      </c>
      <c r="N25" s="200" t="str">
        <f t="shared" si="1"/>
        <v/>
      </c>
      <c r="O25" s="200" t="str">
        <f t="shared" si="1"/>
        <v/>
      </c>
      <c r="P25" s="200" t="str">
        <f t="shared" si="1"/>
        <v/>
      </c>
      <c r="Q25" s="200" t="str">
        <f t="shared" si="1"/>
        <v/>
      </c>
      <c r="R25" s="200" t="str">
        <f t="shared" si="1"/>
        <v/>
      </c>
      <c r="S25" s="200" t="str">
        <f t="shared" si="1"/>
        <v/>
      </c>
      <c r="T25" s="200" t="str">
        <f t="shared" si="1"/>
        <v/>
      </c>
      <c r="U25" s="200" t="str">
        <f t="shared" si="1"/>
        <v/>
      </c>
      <c r="V25" s="200" t="str">
        <f t="shared" si="1"/>
        <v/>
      </c>
      <c r="W25" s="200" t="str">
        <f t="shared" si="1"/>
        <v/>
      </c>
      <c r="X25" s="200" t="str">
        <f t="shared" si="1"/>
        <v/>
      </c>
      <c r="Y25" s="200" t="str">
        <f t="shared" si="1"/>
        <v/>
      </c>
      <c r="Z25" s="200" t="str">
        <f t="shared" si="1"/>
        <v/>
      </c>
      <c r="AA25" s="200" t="str">
        <f t="shared" si="1"/>
        <v/>
      </c>
      <c r="AB25" s="200" t="str">
        <f t="shared" si="1"/>
        <v/>
      </c>
      <c r="AC25" s="200" t="str">
        <f t="shared" si="1"/>
        <v/>
      </c>
      <c r="AD25" s="200" t="str">
        <f t="shared" si="1"/>
        <v/>
      </c>
      <c r="AE25" s="200" t="str">
        <f t="shared" si="1"/>
        <v/>
      </c>
      <c r="AF25" s="200" t="str">
        <f t="shared" si="1"/>
        <v/>
      </c>
      <c r="AG25" s="200" t="str">
        <f t="shared" si="1"/>
        <v/>
      </c>
      <c r="AH25" s="201">
        <f t="shared" si="1"/>
        <v>0</v>
      </c>
      <c r="AI25" s="229"/>
      <c r="AJ25" s="96"/>
    </row>
    <row r="26" spans="2:36" ht="17" thickBot="1" x14ac:dyDescent="0.25">
      <c r="B26" s="94"/>
      <c r="C26" s="116" t="s">
        <v>140</v>
      </c>
      <c r="D26" s="204" t="str">
        <f>+IF(D25="","",IF(D25&gt;=30,3,IF(D25&gt;=10,2,IF(MAX(D16:D24)=3,2,IF(D25&lt;&gt;0,1,0)))))</f>
        <v/>
      </c>
      <c r="E26" s="159" t="str">
        <f t="shared" ref="E26" si="2">+IF(E25="","",IF(E25&gt;=30,3,IF(E25&gt;=10,2,IF(MAX(E16:E24)=3,2,IF(E25&lt;&gt;0,1,0)))))</f>
        <v/>
      </c>
      <c r="F26" s="159" t="str">
        <f>+IF(F25="","",IF(F25&gt;=30,3,IF(F25&gt;=10,2,IF(MAX(F16:F24)=3,2,IF(F25&lt;&gt;0,1,0)))))</f>
        <v/>
      </c>
      <c r="G26" s="159" t="str">
        <f>+IF(G25="","",IF(G25&gt;=30,3,IF(G25&gt;=10,2,IF(MAX(G16:G24)=3,2,IF(G25&lt;&gt;0,1,0)))))</f>
        <v/>
      </c>
      <c r="H26" s="159" t="str">
        <f t="shared" ref="H26:AH26" si="3">+IF(H25="","",IF(H25&gt;=30,3,IF(H25&gt;=10,2,IF(MAX(H16:H24)=3,2,IF(H25&lt;&gt;0,1,0)))))</f>
        <v/>
      </c>
      <c r="I26" s="159" t="str">
        <f t="shared" si="3"/>
        <v/>
      </c>
      <c r="J26" s="159" t="str">
        <f t="shared" si="3"/>
        <v/>
      </c>
      <c r="K26" s="159" t="str">
        <f t="shared" si="3"/>
        <v/>
      </c>
      <c r="L26" s="159" t="str">
        <f t="shared" si="3"/>
        <v/>
      </c>
      <c r="M26" s="159" t="str">
        <f t="shared" si="3"/>
        <v/>
      </c>
      <c r="N26" s="159" t="str">
        <f t="shared" si="3"/>
        <v/>
      </c>
      <c r="O26" s="159" t="str">
        <f t="shared" si="3"/>
        <v/>
      </c>
      <c r="P26" s="159" t="str">
        <f t="shared" si="3"/>
        <v/>
      </c>
      <c r="Q26" s="159" t="str">
        <f t="shared" si="3"/>
        <v/>
      </c>
      <c r="R26" s="159" t="str">
        <f t="shared" si="3"/>
        <v/>
      </c>
      <c r="S26" s="159" t="str">
        <f t="shared" si="3"/>
        <v/>
      </c>
      <c r="T26" s="159" t="str">
        <f t="shared" si="3"/>
        <v/>
      </c>
      <c r="U26" s="159" t="str">
        <f t="shared" si="3"/>
        <v/>
      </c>
      <c r="V26" s="159" t="str">
        <f t="shared" si="3"/>
        <v/>
      </c>
      <c r="W26" s="159" t="str">
        <f t="shared" si="3"/>
        <v/>
      </c>
      <c r="X26" s="159" t="str">
        <f t="shared" si="3"/>
        <v/>
      </c>
      <c r="Y26" s="159" t="str">
        <f t="shared" si="3"/>
        <v/>
      </c>
      <c r="Z26" s="159" t="str">
        <f t="shared" si="3"/>
        <v/>
      </c>
      <c r="AA26" s="159" t="str">
        <f t="shared" si="3"/>
        <v/>
      </c>
      <c r="AB26" s="159" t="str">
        <f t="shared" si="3"/>
        <v/>
      </c>
      <c r="AC26" s="159" t="str">
        <f t="shared" si="3"/>
        <v/>
      </c>
      <c r="AD26" s="159" t="str">
        <f t="shared" si="3"/>
        <v/>
      </c>
      <c r="AE26" s="159" t="str">
        <f t="shared" si="3"/>
        <v/>
      </c>
      <c r="AF26" s="159" t="str">
        <f t="shared" si="3"/>
        <v/>
      </c>
      <c r="AG26" s="159" t="str">
        <f>+IF(AG25="","",IF(AG25&gt;=30,3,IF(AG25&gt;=10,2,IF(MAX(AG16:AG24)=3,2,IF(AG25&lt;&gt;0,1,0)))))</f>
        <v/>
      </c>
      <c r="AH26" s="160">
        <f t="shared" si="3"/>
        <v>0</v>
      </c>
      <c r="AI26" s="230"/>
      <c r="AJ26" s="96"/>
    </row>
    <row r="27" spans="2:36" ht="17" thickBot="1" x14ac:dyDescent="0.25">
      <c r="B27" s="94"/>
      <c r="C27" s="117"/>
      <c r="D27" s="140"/>
      <c r="E27" s="140"/>
      <c r="F27" s="140"/>
      <c r="G27" s="140"/>
      <c r="H27" s="140"/>
      <c r="I27" s="140"/>
      <c r="J27" s="140"/>
      <c r="K27" s="140"/>
      <c r="L27" s="140"/>
      <c r="M27" s="140"/>
      <c r="N27" s="140"/>
      <c r="O27" s="140"/>
      <c r="P27" s="140"/>
      <c r="Q27" s="140"/>
      <c r="R27" s="140"/>
      <c r="S27" s="140"/>
      <c r="T27" s="140"/>
      <c r="U27" s="140"/>
      <c r="V27" s="140"/>
      <c r="W27" s="140"/>
      <c r="X27" s="140"/>
      <c r="Y27" s="140"/>
      <c r="Z27" s="140"/>
      <c r="AA27" s="140"/>
      <c r="AB27" s="140"/>
      <c r="AC27" s="140"/>
      <c r="AD27" s="140"/>
      <c r="AE27" s="140"/>
      <c r="AF27" s="140"/>
      <c r="AG27" s="140"/>
      <c r="AH27" s="140"/>
      <c r="AI27" s="140"/>
      <c r="AJ27" s="96"/>
    </row>
    <row r="28" spans="2:36" ht="17" thickBot="1" x14ac:dyDescent="0.25">
      <c r="B28" s="94"/>
      <c r="C28" s="386"/>
      <c r="D28" s="388" t="s">
        <v>53</v>
      </c>
      <c r="E28" s="389"/>
      <c r="F28" s="389"/>
      <c r="G28" s="389"/>
      <c r="H28" s="389"/>
      <c r="I28" s="389"/>
      <c r="J28" s="389"/>
      <c r="K28" s="389"/>
      <c r="L28" s="389"/>
      <c r="M28" s="389"/>
      <c r="N28" s="389"/>
      <c r="O28" s="389"/>
      <c r="P28" s="389"/>
      <c r="Q28" s="389"/>
      <c r="R28" s="389"/>
      <c r="S28" s="389"/>
      <c r="T28" s="389"/>
      <c r="U28" s="389"/>
      <c r="V28" s="389"/>
      <c r="W28" s="389"/>
      <c r="X28" s="389"/>
      <c r="Y28" s="389"/>
      <c r="Z28" s="389"/>
      <c r="AA28" s="389"/>
      <c r="AB28" s="389"/>
      <c r="AC28" s="389"/>
      <c r="AD28" s="389"/>
      <c r="AE28" s="389"/>
      <c r="AF28" s="389"/>
      <c r="AG28" s="389"/>
      <c r="AH28" s="389"/>
      <c r="AI28" s="390"/>
      <c r="AJ28" s="96"/>
    </row>
    <row r="29" spans="2:36" ht="19" x14ac:dyDescent="0.2">
      <c r="B29" s="94"/>
      <c r="C29" s="387"/>
      <c r="D29" s="175">
        <v>1</v>
      </c>
      <c r="E29" s="169">
        <v>2</v>
      </c>
      <c r="F29" s="169">
        <v>3</v>
      </c>
      <c r="G29" s="169">
        <v>4</v>
      </c>
      <c r="H29" s="169">
        <v>5</v>
      </c>
      <c r="I29" s="169">
        <v>6</v>
      </c>
      <c r="J29" s="169">
        <v>7</v>
      </c>
      <c r="K29" s="169">
        <v>8</v>
      </c>
      <c r="L29" s="169">
        <v>9</v>
      </c>
      <c r="M29" s="169">
        <v>10</v>
      </c>
      <c r="N29" s="169">
        <v>11</v>
      </c>
      <c r="O29" s="169">
        <v>12</v>
      </c>
      <c r="P29" s="169">
        <v>13</v>
      </c>
      <c r="Q29" s="169">
        <v>14</v>
      </c>
      <c r="R29" s="169">
        <v>15</v>
      </c>
      <c r="S29" s="169">
        <v>16</v>
      </c>
      <c r="T29" s="169">
        <v>17</v>
      </c>
      <c r="U29" s="169">
        <v>18</v>
      </c>
      <c r="V29" s="169">
        <v>19</v>
      </c>
      <c r="W29" s="169">
        <v>20</v>
      </c>
      <c r="X29" s="169">
        <v>21</v>
      </c>
      <c r="Y29" s="169">
        <v>22</v>
      </c>
      <c r="Z29" s="169">
        <v>23</v>
      </c>
      <c r="AA29" s="169">
        <v>24</v>
      </c>
      <c r="AB29" s="169">
        <v>25</v>
      </c>
      <c r="AC29" s="169">
        <v>26</v>
      </c>
      <c r="AD29" s="169">
        <v>27</v>
      </c>
      <c r="AE29" s="169">
        <v>28</v>
      </c>
      <c r="AF29" s="169">
        <v>29</v>
      </c>
      <c r="AG29" s="169">
        <v>30</v>
      </c>
      <c r="AH29" s="119"/>
      <c r="AI29" s="128" t="s">
        <v>61</v>
      </c>
      <c r="AJ29" s="96"/>
    </row>
    <row r="30" spans="2:36" ht="19" x14ac:dyDescent="0.2">
      <c r="B30" s="94"/>
      <c r="C30" s="148" t="s">
        <v>33</v>
      </c>
      <c r="D30" s="143"/>
      <c r="E30" s="107"/>
      <c r="F30" s="107"/>
      <c r="G30" s="107"/>
      <c r="H30" s="107"/>
      <c r="I30" s="107"/>
      <c r="J30" s="107"/>
      <c r="K30" s="108"/>
      <c r="L30" s="108"/>
      <c r="M30" s="108"/>
      <c r="N30" s="107"/>
      <c r="O30" s="107"/>
      <c r="P30" s="107"/>
      <c r="Q30" s="107"/>
      <c r="R30" s="107"/>
      <c r="S30" s="107"/>
      <c r="T30" s="107"/>
      <c r="U30" s="107"/>
      <c r="V30" s="107"/>
      <c r="W30" s="107"/>
      <c r="X30" s="107"/>
      <c r="Y30" s="107"/>
      <c r="Z30" s="108"/>
      <c r="AA30" s="108"/>
      <c r="AB30" s="108"/>
      <c r="AC30" s="107"/>
      <c r="AD30" s="107"/>
      <c r="AE30" s="107"/>
      <c r="AF30" s="107"/>
      <c r="AG30" s="107"/>
      <c r="AH30" s="119"/>
      <c r="AI30" s="231"/>
      <c r="AJ30" s="96"/>
    </row>
    <row r="31" spans="2:36" ht="19" x14ac:dyDescent="0.2">
      <c r="B31" s="94"/>
      <c r="C31" s="118" t="s">
        <v>3</v>
      </c>
      <c r="D31" s="151"/>
      <c r="E31" s="108"/>
      <c r="F31" s="108"/>
      <c r="G31" s="108"/>
      <c r="H31" s="108"/>
      <c r="I31" s="108"/>
      <c r="J31" s="108"/>
      <c r="K31" s="108"/>
      <c r="L31" s="108"/>
      <c r="M31" s="108"/>
      <c r="N31" s="108"/>
      <c r="O31" s="108"/>
      <c r="P31" s="108"/>
      <c r="Q31" s="108"/>
      <c r="R31" s="108"/>
      <c r="S31" s="108"/>
      <c r="T31" s="108"/>
      <c r="U31" s="108"/>
      <c r="V31" s="108"/>
      <c r="W31" s="108"/>
      <c r="X31" s="108"/>
      <c r="Y31" s="108"/>
      <c r="Z31" s="108"/>
      <c r="AA31" s="108"/>
      <c r="AB31" s="108"/>
      <c r="AC31" s="108"/>
      <c r="AD31" s="108"/>
      <c r="AE31" s="108"/>
      <c r="AF31" s="108"/>
      <c r="AG31" s="108"/>
      <c r="AH31" s="119"/>
      <c r="AI31" s="171" t="str">
        <f>IF(COUNTBLANK(D31:AG31)=30,"",AVERAGE(D31:AG31))</f>
        <v/>
      </c>
      <c r="AJ31" s="96"/>
    </row>
    <row r="32" spans="2:36" ht="19" x14ac:dyDescent="0.2">
      <c r="B32" s="94"/>
      <c r="C32" s="148" t="s">
        <v>34</v>
      </c>
      <c r="D32" s="143"/>
      <c r="E32" s="107"/>
      <c r="F32" s="107"/>
      <c r="G32" s="107"/>
      <c r="H32" s="107"/>
      <c r="I32" s="107"/>
      <c r="J32" s="107"/>
      <c r="K32" s="108"/>
      <c r="L32" s="108"/>
      <c r="M32" s="108"/>
      <c r="N32" s="107"/>
      <c r="O32" s="107"/>
      <c r="P32" s="107"/>
      <c r="Q32" s="107"/>
      <c r="R32" s="107"/>
      <c r="S32" s="107"/>
      <c r="T32" s="107"/>
      <c r="U32" s="107"/>
      <c r="V32" s="107"/>
      <c r="W32" s="107"/>
      <c r="X32" s="107"/>
      <c r="Y32" s="107"/>
      <c r="Z32" s="108"/>
      <c r="AA32" s="108"/>
      <c r="AB32" s="108"/>
      <c r="AC32" s="107"/>
      <c r="AD32" s="107"/>
      <c r="AE32" s="107"/>
      <c r="AF32" s="107"/>
      <c r="AG32" s="107"/>
      <c r="AH32" s="119"/>
      <c r="AI32" s="171" t="str">
        <f t="shared" ref="AI32:AI39" si="4">IF(COUNTBLANK(D32:AG32)=30,"",AVERAGE(D32:AG32))</f>
        <v/>
      </c>
      <c r="AJ32" s="96"/>
    </row>
    <row r="33" spans="2:36" ht="19" x14ac:dyDescent="0.2">
      <c r="B33" s="94"/>
      <c r="C33" s="118" t="s">
        <v>35</v>
      </c>
      <c r="D33" s="143"/>
      <c r="E33" s="107"/>
      <c r="F33" s="107"/>
      <c r="G33" s="107"/>
      <c r="H33" s="107"/>
      <c r="I33" s="107"/>
      <c r="J33" s="107"/>
      <c r="K33" s="108"/>
      <c r="L33" s="108"/>
      <c r="M33" s="108"/>
      <c r="N33" s="107"/>
      <c r="O33" s="108"/>
      <c r="P33" s="107"/>
      <c r="Q33" s="107"/>
      <c r="R33" s="107"/>
      <c r="S33" s="107"/>
      <c r="T33" s="107"/>
      <c r="U33" s="107"/>
      <c r="V33" s="107"/>
      <c r="W33" s="107"/>
      <c r="X33" s="107"/>
      <c r="Y33" s="107"/>
      <c r="Z33" s="108"/>
      <c r="AA33" s="108"/>
      <c r="AB33" s="108"/>
      <c r="AC33" s="107"/>
      <c r="AD33" s="108"/>
      <c r="AE33" s="107"/>
      <c r="AF33" s="107"/>
      <c r="AG33" s="107"/>
      <c r="AH33" s="119"/>
      <c r="AI33" s="171" t="str">
        <f t="shared" si="4"/>
        <v/>
      </c>
      <c r="AJ33" s="96"/>
    </row>
    <row r="34" spans="2:36" ht="19" x14ac:dyDescent="0.2">
      <c r="B34" s="94"/>
      <c r="C34" s="118" t="s">
        <v>36</v>
      </c>
      <c r="D34" s="143"/>
      <c r="E34" s="107"/>
      <c r="F34" s="107"/>
      <c r="G34" s="107"/>
      <c r="H34" s="107"/>
      <c r="I34" s="107"/>
      <c r="J34" s="107"/>
      <c r="K34" s="108"/>
      <c r="L34" s="108"/>
      <c r="M34" s="108"/>
      <c r="N34" s="107"/>
      <c r="O34" s="108"/>
      <c r="P34" s="107"/>
      <c r="Q34" s="107"/>
      <c r="R34" s="107"/>
      <c r="S34" s="107"/>
      <c r="T34" s="107"/>
      <c r="U34" s="107"/>
      <c r="V34" s="107"/>
      <c r="W34" s="107"/>
      <c r="X34" s="107"/>
      <c r="Y34" s="107"/>
      <c r="Z34" s="108"/>
      <c r="AA34" s="108"/>
      <c r="AB34" s="108"/>
      <c r="AC34" s="107"/>
      <c r="AD34" s="108"/>
      <c r="AE34" s="107"/>
      <c r="AF34" s="107"/>
      <c r="AG34" s="107"/>
      <c r="AH34" s="119"/>
      <c r="AI34" s="171" t="str">
        <f t="shared" si="4"/>
        <v/>
      </c>
      <c r="AJ34" s="96"/>
    </row>
    <row r="35" spans="2:36" ht="19" x14ac:dyDescent="0.2">
      <c r="B35" s="94"/>
      <c r="C35" s="147" t="s">
        <v>37</v>
      </c>
      <c r="D35" s="143"/>
      <c r="E35" s="107"/>
      <c r="F35" s="107"/>
      <c r="G35" s="107"/>
      <c r="H35" s="107"/>
      <c r="I35" s="107"/>
      <c r="J35" s="107"/>
      <c r="K35" s="108"/>
      <c r="L35" s="108"/>
      <c r="M35" s="108"/>
      <c r="N35" s="107"/>
      <c r="O35" s="108"/>
      <c r="P35" s="107"/>
      <c r="Q35" s="107"/>
      <c r="R35" s="107"/>
      <c r="S35" s="107"/>
      <c r="T35" s="107"/>
      <c r="U35" s="107"/>
      <c r="V35" s="107"/>
      <c r="W35" s="107"/>
      <c r="X35" s="107"/>
      <c r="Y35" s="107"/>
      <c r="Z35" s="108"/>
      <c r="AA35" s="108"/>
      <c r="AB35" s="108"/>
      <c r="AC35" s="107"/>
      <c r="AD35" s="108"/>
      <c r="AE35" s="107"/>
      <c r="AF35" s="107"/>
      <c r="AG35" s="107"/>
      <c r="AH35" s="119"/>
      <c r="AI35" s="171" t="str">
        <f t="shared" si="4"/>
        <v/>
      </c>
      <c r="AJ35" s="96"/>
    </row>
    <row r="36" spans="2:36" ht="19" x14ac:dyDescent="0.2">
      <c r="B36" s="94"/>
      <c r="C36" s="118" t="s">
        <v>38</v>
      </c>
      <c r="D36" s="143"/>
      <c r="E36" s="107"/>
      <c r="F36" s="107"/>
      <c r="G36" s="107"/>
      <c r="H36" s="107"/>
      <c r="I36" s="107"/>
      <c r="J36" s="107"/>
      <c r="K36" s="108"/>
      <c r="L36" s="108"/>
      <c r="M36" s="108"/>
      <c r="N36" s="107"/>
      <c r="O36" s="108"/>
      <c r="P36" s="107"/>
      <c r="Q36" s="107"/>
      <c r="R36" s="107"/>
      <c r="S36" s="107"/>
      <c r="T36" s="107"/>
      <c r="U36" s="107"/>
      <c r="V36" s="107"/>
      <c r="W36" s="107"/>
      <c r="X36" s="107"/>
      <c r="Y36" s="107"/>
      <c r="Z36" s="108"/>
      <c r="AA36" s="108"/>
      <c r="AB36" s="108"/>
      <c r="AC36" s="107"/>
      <c r="AD36" s="108"/>
      <c r="AE36" s="107"/>
      <c r="AF36" s="107"/>
      <c r="AG36" s="107"/>
      <c r="AH36" s="119"/>
      <c r="AI36" s="171" t="str">
        <f t="shared" si="4"/>
        <v/>
      </c>
      <c r="AJ36" s="96"/>
    </row>
    <row r="37" spans="2:36" ht="19" x14ac:dyDescent="0.2">
      <c r="B37" s="94"/>
      <c r="C37" s="148" t="s">
        <v>141</v>
      </c>
      <c r="D37" s="143"/>
      <c r="E37" s="107"/>
      <c r="F37" s="107"/>
      <c r="G37" s="107"/>
      <c r="H37" s="107"/>
      <c r="I37" s="107"/>
      <c r="J37" s="107"/>
      <c r="K37" s="108"/>
      <c r="L37" s="108"/>
      <c r="M37" s="108"/>
      <c r="N37" s="107"/>
      <c r="O37" s="108"/>
      <c r="P37" s="107"/>
      <c r="Q37" s="107"/>
      <c r="R37" s="107"/>
      <c r="S37" s="107"/>
      <c r="T37" s="107"/>
      <c r="U37" s="107"/>
      <c r="V37" s="107"/>
      <c r="W37" s="107"/>
      <c r="X37" s="107"/>
      <c r="Y37" s="107"/>
      <c r="Z37" s="108"/>
      <c r="AA37" s="108"/>
      <c r="AB37" s="108"/>
      <c r="AC37" s="107"/>
      <c r="AD37" s="108"/>
      <c r="AE37" s="107"/>
      <c r="AF37" s="107"/>
      <c r="AG37" s="107"/>
      <c r="AH37" s="119"/>
      <c r="AI37" s="171" t="str">
        <f t="shared" si="4"/>
        <v/>
      </c>
      <c r="AJ37" s="96"/>
    </row>
    <row r="38" spans="2:36" ht="19" x14ac:dyDescent="0.2">
      <c r="B38" s="94"/>
      <c r="C38" s="118" t="s">
        <v>39</v>
      </c>
      <c r="D38" s="143"/>
      <c r="E38" s="107"/>
      <c r="F38" s="107"/>
      <c r="G38" s="107"/>
      <c r="H38" s="107"/>
      <c r="I38" s="107"/>
      <c r="J38" s="107"/>
      <c r="K38" s="108"/>
      <c r="L38" s="108"/>
      <c r="M38" s="108"/>
      <c r="N38" s="107"/>
      <c r="O38" s="108"/>
      <c r="P38" s="107"/>
      <c r="Q38" s="107"/>
      <c r="R38" s="107"/>
      <c r="S38" s="107"/>
      <c r="T38" s="107"/>
      <c r="U38" s="107"/>
      <c r="V38" s="107"/>
      <c r="W38" s="107"/>
      <c r="X38" s="107"/>
      <c r="Y38" s="107"/>
      <c r="Z38" s="108"/>
      <c r="AA38" s="108"/>
      <c r="AB38" s="108"/>
      <c r="AC38" s="107"/>
      <c r="AD38" s="108"/>
      <c r="AE38" s="107"/>
      <c r="AF38" s="107"/>
      <c r="AG38" s="107"/>
      <c r="AH38" s="119"/>
      <c r="AI38" s="171" t="str">
        <f t="shared" si="4"/>
        <v/>
      </c>
      <c r="AJ38" s="96"/>
    </row>
    <row r="39" spans="2:36" ht="19" x14ac:dyDescent="0.2">
      <c r="B39" s="94"/>
      <c r="C39" s="118" t="s">
        <v>40</v>
      </c>
      <c r="D39" s="143"/>
      <c r="E39" s="107"/>
      <c r="F39" s="107"/>
      <c r="G39" s="107"/>
      <c r="H39" s="107"/>
      <c r="I39" s="107"/>
      <c r="J39" s="107"/>
      <c r="K39" s="108"/>
      <c r="L39" s="108"/>
      <c r="M39" s="108"/>
      <c r="N39" s="107"/>
      <c r="O39" s="108"/>
      <c r="P39" s="107"/>
      <c r="Q39" s="107"/>
      <c r="R39" s="107"/>
      <c r="S39" s="107"/>
      <c r="T39" s="107"/>
      <c r="U39" s="107"/>
      <c r="V39" s="107"/>
      <c r="W39" s="107"/>
      <c r="X39" s="107"/>
      <c r="Y39" s="107"/>
      <c r="Z39" s="108"/>
      <c r="AA39" s="108"/>
      <c r="AB39" s="108"/>
      <c r="AC39" s="107"/>
      <c r="AD39" s="108"/>
      <c r="AE39" s="107"/>
      <c r="AF39" s="107"/>
      <c r="AG39" s="107"/>
      <c r="AH39" s="119"/>
      <c r="AI39" s="171" t="str">
        <f t="shared" si="4"/>
        <v/>
      </c>
      <c r="AJ39" s="96"/>
    </row>
    <row r="40" spans="2:36" ht="20" thickBot="1" x14ac:dyDescent="0.25">
      <c r="B40" s="94"/>
      <c r="C40" s="114" t="s">
        <v>142</v>
      </c>
      <c r="D40" s="144"/>
      <c r="E40" s="109"/>
      <c r="F40" s="109"/>
      <c r="G40" s="109"/>
      <c r="H40" s="109"/>
      <c r="I40" s="109"/>
      <c r="J40" s="109"/>
      <c r="K40" s="110"/>
      <c r="L40" s="110"/>
      <c r="M40" s="110"/>
      <c r="N40" s="109"/>
      <c r="O40" s="110"/>
      <c r="P40" s="109"/>
      <c r="Q40" s="109"/>
      <c r="R40" s="109"/>
      <c r="S40" s="109"/>
      <c r="T40" s="109"/>
      <c r="U40" s="109"/>
      <c r="V40" s="109"/>
      <c r="W40" s="109"/>
      <c r="X40" s="109"/>
      <c r="Y40" s="109"/>
      <c r="Z40" s="110"/>
      <c r="AA40" s="110"/>
      <c r="AB40" s="110"/>
      <c r="AC40" s="109"/>
      <c r="AD40" s="110"/>
      <c r="AE40" s="109"/>
      <c r="AF40" s="109"/>
      <c r="AG40" s="109"/>
      <c r="AH40" s="120"/>
      <c r="AI40" s="232"/>
      <c r="AJ40" s="96"/>
    </row>
    <row r="41" spans="2:36" ht="19" x14ac:dyDescent="0.2">
      <c r="B41" s="94"/>
      <c r="C41" s="129" t="s">
        <v>143</v>
      </c>
      <c r="D41" s="150"/>
      <c r="E41" s="113"/>
      <c r="F41" s="113"/>
      <c r="G41" s="113"/>
      <c r="H41" s="113"/>
      <c r="I41" s="113"/>
      <c r="J41" s="113"/>
      <c r="K41" s="113"/>
      <c r="L41" s="113"/>
      <c r="M41" s="113"/>
      <c r="N41" s="113"/>
      <c r="O41" s="113"/>
      <c r="P41" s="113"/>
      <c r="Q41" s="113"/>
      <c r="R41" s="113"/>
      <c r="S41" s="113"/>
      <c r="T41" s="113"/>
      <c r="U41" s="113"/>
      <c r="V41" s="113"/>
      <c r="W41" s="113"/>
      <c r="X41" s="113"/>
      <c r="Y41" s="113"/>
      <c r="Z41" s="113"/>
      <c r="AA41" s="113"/>
      <c r="AB41" s="113"/>
      <c r="AC41" s="113"/>
      <c r="AD41" s="113"/>
      <c r="AE41" s="113"/>
      <c r="AF41" s="113"/>
      <c r="AG41" s="113"/>
      <c r="AH41" s="218"/>
      <c r="AI41" s="219" t="str">
        <f>IF(COUNTBLANK(D41:AG41)=30,"",AVERAGE(D41:AG41))</f>
        <v/>
      </c>
      <c r="AJ41" s="96"/>
    </row>
    <row r="42" spans="2:36" ht="19" x14ac:dyDescent="0.2">
      <c r="B42" s="94"/>
      <c r="C42" s="130" t="s">
        <v>41</v>
      </c>
      <c r="D42" s="151"/>
      <c r="E42" s="108"/>
      <c r="F42" s="108"/>
      <c r="G42" s="108"/>
      <c r="H42" s="108"/>
      <c r="I42" s="108"/>
      <c r="J42" s="108"/>
      <c r="K42" s="108"/>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19"/>
      <c r="AI42" s="171" t="str">
        <f>IF(COUNTBLANK(D42:AG42)=30,"",AVERAGE(D42:AG42))</f>
        <v/>
      </c>
      <c r="AJ42" s="96"/>
    </row>
    <row r="43" spans="2:36" ht="19" x14ac:dyDescent="0.2">
      <c r="B43" s="94"/>
      <c r="C43" s="130" t="s">
        <v>42</v>
      </c>
      <c r="D43" s="151"/>
      <c r="E43" s="108"/>
      <c r="F43" s="108"/>
      <c r="G43" s="108"/>
      <c r="H43" s="108"/>
      <c r="I43" s="108"/>
      <c r="J43" s="108"/>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8"/>
      <c r="AH43" s="119"/>
      <c r="AI43" s="171" t="str">
        <f t="shared" ref="AI43:AI48" si="5">IF(COUNTBLANK(D43:AG43)=30,"",AVERAGE(D43:AG43))</f>
        <v/>
      </c>
      <c r="AJ43" s="96"/>
    </row>
    <row r="44" spans="2:36" ht="19" x14ac:dyDescent="0.2">
      <c r="B44" s="94"/>
      <c r="C44" s="130" t="s">
        <v>43</v>
      </c>
      <c r="D44" s="151"/>
      <c r="E44" s="108"/>
      <c r="F44" s="108"/>
      <c r="G44" s="108"/>
      <c r="H44" s="108"/>
      <c r="I44" s="108"/>
      <c r="J44" s="108"/>
      <c r="K44" s="108"/>
      <c r="L44" s="108"/>
      <c r="M44" s="108"/>
      <c r="N44" s="108"/>
      <c r="O44" s="108"/>
      <c r="P44" s="108"/>
      <c r="Q44" s="108"/>
      <c r="R44" s="108"/>
      <c r="S44" s="108"/>
      <c r="T44" s="108"/>
      <c r="U44" s="108"/>
      <c r="V44" s="108"/>
      <c r="W44" s="108"/>
      <c r="X44" s="108"/>
      <c r="Y44" s="108"/>
      <c r="Z44" s="108"/>
      <c r="AA44" s="108"/>
      <c r="AB44" s="108"/>
      <c r="AC44" s="108"/>
      <c r="AD44" s="108"/>
      <c r="AE44" s="108"/>
      <c r="AF44" s="108"/>
      <c r="AG44" s="108"/>
      <c r="AH44" s="119"/>
      <c r="AI44" s="171" t="str">
        <f t="shared" si="5"/>
        <v/>
      </c>
      <c r="AJ44" s="96"/>
    </row>
    <row r="45" spans="2:36" ht="19" x14ac:dyDescent="0.2">
      <c r="B45" s="94"/>
      <c r="C45" s="130" t="s">
        <v>144</v>
      </c>
      <c r="D45" s="151"/>
      <c r="E45" s="108"/>
      <c r="F45" s="108"/>
      <c r="G45" s="108"/>
      <c r="H45" s="108"/>
      <c r="I45" s="108"/>
      <c r="J45" s="108"/>
      <c r="K45" s="108"/>
      <c r="L45" s="108"/>
      <c r="M45" s="108"/>
      <c r="N45" s="108"/>
      <c r="O45" s="108"/>
      <c r="P45" s="108"/>
      <c r="Q45" s="108"/>
      <c r="R45" s="108"/>
      <c r="S45" s="108"/>
      <c r="T45" s="108"/>
      <c r="U45" s="108"/>
      <c r="V45" s="108"/>
      <c r="W45" s="108"/>
      <c r="X45" s="108"/>
      <c r="Y45" s="108"/>
      <c r="Z45" s="108"/>
      <c r="AA45" s="108"/>
      <c r="AB45" s="108"/>
      <c r="AC45" s="108"/>
      <c r="AD45" s="108"/>
      <c r="AE45" s="108"/>
      <c r="AF45" s="108"/>
      <c r="AG45" s="108"/>
      <c r="AH45" s="119"/>
      <c r="AI45" s="171" t="str">
        <f t="shared" si="5"/>
        <v/>
      </c>
      <c r="AJ45" s="96"/>
    </row>
    <row r="46" spans="2:36" ht="20" thickBot="1" x14ac:dyDescent="0.25">
      <c r="B46" s="94"/>
      <c r="C46" s="131" t="s">
        <v>44</v>
      </c>
      <c r="D46" s="22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110"/>
      <c r="AE46" s="110"/>
      <c r="AF46" s="110"/>
      <c r="AG46" s="110"/>
      <c r="AH46" s="120"/>
      <c r="AI46" s="176" t="str">
        <f>IF(COUNTBLANK(D46:AG46)=30,"",AVERAGE(D46:AG46))</f>
        <v/>
      </c>
      <c r="AJ46" s="96"/>
    </row>
    <row r="47" spans="2:36" ht="19" x14ac:dyDescent="0.2">
      <c r="B47" s="94"/>
      <c r="C47" s="129" t="s">
        <v>45</v>
      </c>
      <c r="D47" s="145"/>
      <c r="E47" s="112"/>
      <c r="F47" s="112"/>
      <c r="G47" s="112"/>
      <c r="H47" s="112"/>
      <c r="I47" s="112"/>
      <c r="J47" s="112"/>
      <c r="K47" s="113"/>
      <c r="L47" s="113"/>
      <c r="M47" s="113"/>
      <c r="N47" s="112"/>
      <c r="O47" s="112"/>
      <c r="P47" s="112"/>
      <c r="Q47" s="112"/>
      <c r="R47" s="112"/>
      <c r="S47" s="112"/>
      <c r="T47" s="112"/>
      <c r="U47" s="112"/>
      <c r="V47" s="112"/>
      <c r="W47" s="112"/>
      <c r="X47" s="112"/>
      <c r="Y47" s="113"/>
      <c r="Z47" s="113"/>
      <c r="AA47" s="113"/>
      <c r="AB47" s="112"/>
      <c r="AC47" s="112"/>
      <c r="AD47" s="112"/>
      <c r="AE47" s="112"/>
      <c r="AF47" s="112"/>
      <c r="AG47" s="112"/>
      <c r="AH47" s="218"/>
      <c r="AI47" s="132" t="str">
        <f t="shared" si="5"/>
        <v/>
      </c>
      <c r="AJ47" s="96"/>
    </row>
    <row r="48" spans="2:36" ht="19" x14ac:dyDescent="0.2">
      <c r="B48" s="94"/>
      <c r="C48" s="130" t="s">
        <v>46</v>
      </c>
      <c r="D48" s="143"/>
      <c r="E48" s="107"/>
      <c r="F48" s="107"/>
      <c r="G48" s="107"/>
      <c r="H48" s="107"/>
      <c r="I48" s="107"/>
      <c r="J48" s="107"/>
      <c r="K48" s="108"/>
      <c r="L48" s="108"/>
      <c r="M48" s="108"/>
      <c r="N48" s="107"/>
      <c r="O48" s="107"/>
      <c r="P48" s="107"/>
      <c r="Q48" s="107"/>
      <c r="R48" s="107"/>
      <c r="S48" s="107"/>
      <c r="T48" s="107"/>
      <c r="U48" s="107"/>
      <c r="V48" s="107"/>
      <c r="W48" s="107"/>
      <c r="X48" s="107"/>
      <c r="Y48" s="108"/>
      <c r="Z48" s="108"/>
      <c r="AA48" s="108"/>
      <c r="AB48" s="107"/>
      <c r="AC48" s="107"/>
      <c r="AD48" s="107"/>
      <c r="AE48" s="107"/>
      <c r="AF48" s="107"/>
      <c r="AG48" s="107"/>
      <c r="AH48" s="119"/>
      <c r="AI48" s="172" t="str">
        <f t="shared" si="5"/>
        <v/>
      </c>
      <c r="AJ48" s="96"/>
    </row>
    <row r="49" spans="1:41" ht="20" thickBot="1" x14ac:dyDescent="0.25">
      <c r="B49" s="94"/>
      <c r="C49" s="131" t="s">
        <v>47</v>
      </c>
      <c r="D49" s="144"/>
      <c r="E49" s="109"/>
      <c r="F49" s="109"/>
      <c r="G49" s="109"/>
      <c r="H49" s="109"/>
      <c r="I49" s="109"/>
      <c r="J49" s="109"/>
      <c r="K49" s="110"/>
      <c r="L49" s="110"/>
      <c r="M49" s="110"/>
      <c r="N49" s="109"/>
      <c r="O49" s="109"/>
      <c r="P49" s="109"/>
      <c r="Q49" s="109"/>
      <c r="R49" s="109"/>
      <c r="S49" s="109"/>
      <c r="T49" s="109"/>
      <c r="U49" s="109"/>
      <c r="V49" s="109"/>
      <c r="W49" s="109"/>
      <c r="X49" s="109"/>
      <c r="Y49" s="110"/>
      <c r="Z49" s="110"/>
      <c r="AA49" s="110"/>
      <c r="AB49" s="109"/>
      <c r="AC49" s="109"/>
      <c r="AD49" s="109"/>
      <c r="AE49" s="109"/>
      <c r="AF49" s="109"/>
      <c r="AG49" s="109"/>
      <c r="AH49" s="120"/>
      <c r="AI49" s="226" t="str">
        <f>IF(COUNTBLANK(D49:AG49)=30,"",AVERAGE(D49:AG49))</f>
        <v/>
      </c>
      <c r="AJ49" s="96"/>
    </row>
    <row r="50" spans="1:41" ht="17" thickBot="1" x14ac:dyDescent="0.25">
      <c r="A50" s="51"/>
      <c r="B50" s="94"/>
      <c r="C50" s="221" t="s">
        <v>145</v>
      </c>
      <c r="D50" s="222" t="str">
        <f>IF(COUNTBLANK(D41:D49)=9,"",IF(SUM(D41:D49)&gt;0,0,IF(COUNTBLANK(D41:D49)&lt;&gt;0,"",1)))</f>
        <v/>
      </c>
      <c r="E50" s="222" t="str">
        <f t="shared" ref="E50:AG50" si="6">IF(COUNTBLANK(E41:E49)=9,"",IF(SUM(E41:E49)&gt;0,0,IF(COUNTBLANK(E41:E49)&lt;&gt;0,"",1)))</f>
        <v/>
      </c>
      <c r="F50" s="222" t="str">
        <f t="shared" si="6"/>
        <v/>
      </c>
      <c r="G50" s="222" t="str">
        <f t="shared" si="6"/>
        <v/>
      </c>
      <c r="H50" s="222" t="str">
        <f t="shared" si="6"/>
        <v/>
      </c>
      <c r="I50" s="222" t="str">
        <f t="shared" si="6"/>
        <v/>
      </c>
      <c r="J50" s="222" t="str">
        <f t="shared" si="6"/>
        <v/>
      </c>
      <c r="K50" s="222" t="str">
        <f t="shared" si="6"/>
        <v/>
      </c>
      <c r="L50" s="222" t="str">
        <f t="shared" si="6"/>
        <v/>
      </c>
      <c r="M50" s="222" t="str">
        <f t="shared" si="6"/>
        <v/>
      </c>
      <c r="N50" s="222" t="str">
        <f t="shared" si="6"/>
        <v/>
      </c>
      <c r="O50" s="222" t="str">
        <f t="shared" si="6"/>
        <v/>
      </c>
      <c r="P50" s="222" t="str">
        <f t="shared" si="6"/>
        <v/>
      </c>
      <c r="Q50" s="222" t="str">
        <f t="shared" si="6"/>
        <v/>
      </c>
      <c r="R50" s="222" t="str">
        <f t="shared" si="6"/>
        <v/>
      </c>
      <c r="S50" s="222" t="str">
        <f t="shared" si="6"/>
        <v/>
      </c>
      <c r="T50" s="222" t="str">
        <f t="shared" si="6"/>
        <v/>
      </c>
      <c r="U50" s="222" t="str">
        <f t="shared" si="6"/>
        <v/>
      </c>
      <c r="V50" s="222" t="str">
        <f t="shared" si="6"/>
        <v/>
      </c>
      <c r="W50" s="222" t="str">
        <f t="shared" si="6"/>
        <v/>
      </c>
      <c r="X50" s="222" t="str">
        <f t="shared" si="6"/>
        <v/>
      </c>
      <c r="Y50" s="222" t="str">
        <f t="shared" si="6"/>
        <v/>
      </c>
      <c r="Z50" s="222" t="str">
        <f t="shared" si="6"/>
        <v/>
      </c>
      <c r="AA50" s="222" t="str">
        <f t="shared" si="6"/>
        <v/>
      </c>
      <c r="AB50" s="222" t="str">
        <f t="shared" si="6"/>
        <v/>
      </c>
      <c r="AC50" s="222" t="str">
        <f t="shared" si="6"/>
        <v/>
      </c>
      <c r="AD50" s="222" t="str">
        <f t="shared" si="6"/>
        <v/>
      </c>
      <c r="AE50" s="222" t="str">
        <f t="shared" si="6"/>
        <v/>
      </c>
      <c r="AF50" s="222" t="str">
        <f t="shared" si="6"/>
        <v/>
      </c>
      <c r="AG50" s="222" t="str">
        <f t="shared" si="6"/>
        <v/>
      </c>
      <c r="AH50" s="224" t="str">
        <f>IF(COUNTBLANK(AH41:AH49)&lt;&gt;0,"",IF(SUM(AH41:AH49)=0,1,0))</f>
        <v/>
      </c>
      <c r="AI50" s="225" t="str">
        <f>IF(COUNTBLANK(D50:AG50)=30,"",AVERAGE(D50:AG50))</f>
        <v/>
      </c>
      <c r="AJ50" s="96"/>
      <c r="AK50" s="51"/>
      <c r="AL50" s="51"/>
      <c r="AM50" s="51"/>
      <c r="AN50" s="51"/>
      <c r="AO50" s="51"/>
    </row>
    <row r="51" spans="1:41" ht="19" x14ac:dyDescent="0.2">
      <c r="B51" s="94"/>
      <c r="C51" s="101" t="s">
        <v>48</v>
      </c>
      <c r="D51" s="146"/>
      <c r="E51" s="115"/>
      <c r="F51" s="115"/>
      <c r="G51" s="115"/>
      <c r="H51" s="115"/>
      <c r="I51" s="115"/>
      <c r="J51" s="115"/>
      <c r="K51" s="102"/>
      <c r="L51" s="102"/>
      <c r="M51" s="102"/>
      <c r="N51" s="115"/>
      <c r="O51" s="115"/>
      <c r="P51" s="115"/>
      <c r="Q51" s="115"/>
      <c r="R51" s="115"/>
      <c r="S51" s="115"/>
      <c r="T51" s="115"/>
      <c r="U51" s="115"/>
      <c r="V51" s="115"/>
      <c r="W51" s="115"/>
      <c r="X51" s="115"/>
      <c r="Y51" s="115"/>
      <c r="Z51" s="102"/>
      <c r="AA51" s="102"/>
      <c r="AB51" s="102"/>
      <c r="AC51" s="115"/>
      <c r="AD51" s="115"/>
      <c r="AE51" s="115"/>
      <c r="AF51" s="115"/>
      <c r="AG51" s="115"/>
      <c r="AH51" s="121"/>
      <c r="AI51" s="177"/>
      <c r="AJ51" s="96"/>
    </row>
    <row r="52" spans="1:41" ht="19" x14ac:dyDescent="0.2">
      <c r="B52" s="94"/>
      <c r="C52" s="148" t="s">
        <v>49</v>
      </c>
      <c r="D52" s="143"/>
      <c r="E52" s="107"/>
      <c r="F52" s="107"/>
      <c r="G52" s="107"/>
      <c r="H52" s="107"/>
      <c r="I52" s="107"/>
      <c r="J52" s="107"/>
      <c r="K52" s="108"/>
      <c r="L52" s="108"/>
      <c r="M52" s="108"/>
      <c r="N52" s="107"/>
      <c r="O52" s="107"/>
      <c r="P52" s="107"/>
      <c r="Q52" s="107"/>
      <c r="R52" s="107"/>
      <c r="S52" s="107"/>
      <c r="T52" s="107"/>
      <c r="U52" s="107"/>
      <c r="V52" s="107"/>
      <c r="W52" s="107"/>
      <c r="X52" s="107"/>
      <c r="Y52" s="107"/>
      <c r="Z52" s="108"/>
      <c r="AA52" s="108"/>
      <c r="AB52" s="108"/>
      <c r="AC52" s="107"/>
      <c r="AD52" s="107"/>
      <c r="AE52" s="107"/>
      <c r="AF52" s="107"/>
      <c r="AG52" s="107"/>
      <c r="AH52" s="119"/>
      <c r="AI52" s="173"/>
      <c r="AJ52" s="96"/>
    </row>
    <row r="53" spans="1:41" ht="19" x14ac:dyDescent="0.2">
      <c r="B53" s="94"/>
      <c r="C53" s="148" t="s">
        <v>50</v>
      </c>
      <c r="D53" s="143"/>
      <c r="E53" s="107"/>
      <c r="F53" s="107"/>
      <c r="G53" s="107"/>
      <c r="H53" s="107"/>
      <c r="I53" s="107"/>
      <c r="J53" s="107"/>
      <c r="K53" s="108"/>
      <c r="L53" s="108"/>
      <c r="M53" s="108"/>
      <c r="N53" s="107"/>
      <c r="O53" s="107"/>
      <c r="P53" s="107"/>
      <c r="Q53" s="107"/>
      <c r="R53" s="107"/>
      <c r="S53" s="107"/>
      <c r="T53" s="107"/>
      <c r="U53" s="107"/>
      <c r="V53" s="107"/>
      <c r="W53" s="107"/>
      <c r="X53" s="107"/>
      <c r="Y53" s="107"/>
      <c r="Z53" s="108"/>
      <c r="AA53" s="108"/>
      <c r="AB53" s="108"/>
      <c r="AC53" s="107"/>
      <c r="AD53" s="107"/>
      <c r="AE53" s="107"/>
      <c r="AF53" s="107"/>
      <c r="AG53" s="107"/>
      <c r="AH53" s="119"/>
      <c r="AI53" s="173"/>
      <c r="AJ53" s="96"/>
    </row>
    <row r="54" spans="1:41" ht="20" thickBot="1" x14ac:dyDescent="0.25">
      <c r="B54" s="94"/>
      <c r="C54" s="104" t="s">
        <v>51</v>
      </c>
      <c r="D54" s="149"/>
      <c r="E54" s="122"/>
      <c r="F54" s="122"/>
      <c r="G54" s="122"/>
      <c r="H54" s="122"/>
      <c r="I54" s="122"/>
      <c r="J54" s="122"/>
      <c r="K54" s="123"/>
      <c r="L54" s="123"/>
      <c r="M54" s="123"/>
      <c r="N54" s="122"/>
      <c r="O54" s="122"/>
      <c r="P54" s="122"/>
      <c r="Q54" s="122"/>
      <c r="R54" s="122"/>
      <c r="S54" s="122"/>
      <c r="T54" s="122"/>
      <c r="U54" s="122"/>
      <c r="V54" s="122"/>
      <c r="W54" s="122"/>
      <c r="X54" s="122"/>
      <c r="Y54" s="122"/>
      <c r="Z54" s="123"/>
      <c r="AA54" s="123"/>
      <c r="AB54" s="123"/>
      <c r="AC54" s="122"/>
      <c r="AD54" s="122"/>
      <c r="AE54" s="122"/>
      <c r="AF54" s="122"/>
      <c r="AG54" s="122"/>
      <c r="AH54" s="170"/>
      <c r="AI54" s="174"/>
      <c r="AJ54" s="96"/>
    </row>
    <row r="55" spans="1:41" ht="167.25" customHeight="1" thickBot="1" x14ac:dyDescent="0.25">
      <c r="B55" s="94"/>
      <c r="C55" s="105" t="s">
        <v>59</v>
      </c>
      <c r="D55" s="168"/>
      <c r="E55" s="165"/>
      <c r="F55" s="165"/>
      <c r="G55" s="165"/>
      <c r="H55" s="165"/>
      <c r="I55" s="165"/>
      <c r="J55" s="165"/>
      <c r="K55" s="165"/>
      <c r="L55" s="165"/>
      <c r="M55" s="165"/>
      <c r="N55" s="165"/>
      <c r="O55" s="165"/>
      <c r="P55" s="165"/>
      <c r="Q55" s="165"/>
      <c r="R55" s="165"/>
      <c r="S55" s="165"/>
      <c r="T55" s="165"/>
      <c r="U55" s="165"/>
      <c r="V55" s="165"/>
      <c r="W55" s="165"/>
      <c r="X55" s="165"/>
      <c r="Y55" s="165"/>
      <c r="Z55" s="165"/>
      <c r="AA55" s="165"/>
      <c r="AB55" s="165"/>
      <c r="AC55" s="165"/>
      <c r="AD55" s="165"/>
      <c r="AE55" s="165"/>
      <c r="AF55" s="165"/>
      <c r="AG55" s="165"/>
      <c r="AH55" s="166"/>
      <c r="AI55" s="167"/>
      <c r="AJ55" s="96"/>
    </row>
    <row r="56" spans="1:41" ht="17" thickBot="1" x14ac:dyDescent="0.25">
      <c r="B56" s="391" t="s">
        <v>133</v>
      </c>
      <c r="C56" s="392"/>
      <c r="D56" s="392"/>
      <c r="E56" s="392"/>
      <c r="F56" s="392"/>
      <c r="G56" s="392"/>
      <c r="H56" s="392"/>
      <c r="I56" s="392"/>
      <c r="J56" s="392"/>
      <c r="K56" s="392"/>
      <c r="L56" s="392"/>
      <c r="M56" s="392"/>
      <c r="N56" s="392"/>
      <c r="O56" s="392"/>
      <c r="P56" s="392"/>
      <c r="Q56" s="392"/>
      <c r="R56" s="392"/>
      <c r="S56" s="392"/>
      <c r="T56" s="392"/>
      <c r="U56" s="392"/>
      <c r="V56" s="392"/>
      <c r="W56" s="392"/>
      <c r="X56" s="392"/>
      <c r="Y56" s="392"/>
      <c r="Z56" s="392"/>
      <c r="AA56" s="392"/>
      <c r="AB56" s="392"/>
      <c r="AC56" s="392"/>
      <c r="AD56" s="392"/>
      <c r="AE56" s="392"/>
      <c r="AF56" s="392"/>
      <c r="AG56" s="392"/>
      <c r="AH56" s="392"/>
      <c r="AI56" s="392"/>
      <c r="AJ56" s="393"/>
    </row>
  </sheetData>
  <sheetProtection algorithmName="SHA-512" hashValue="uULbPE0gDSM33JgiNdiUcbAEAU5eI7OFOSlvvlHGE4149+Lhvl4Vb0Cej6pE6jHm1jMDTSIcfLykjPVSZd8lOQ==" saltValue="f9LuHhrimWf8RGbRdQXwqg==" spinCount="100000" sheet="1" objects="1" scenarios="1"/>
  <mergeCells count="10">
    <mergeCell ref="D11:AI11"/>
    <mergeCell ref="C28:C29"/>
    <mergeCell ref="D28:AI28"/>
    <mergeCell ref="B56:AJ56"/>
    <mergeCell ref="V8:AC8"/>
    <mergeCell ref="O8:U8"/>
    <mergeCell ref="G8:N8"/>
    <mergeCell ref="V9:AC9"/>
    <mergeCell ref="O9:U9"/>
    <mergeCell ref="G9:N9"/>
  </mergeCells>
  <conditionalFormatting sqref="AI13:AI21 D25:F25">
    <cfRule type="containsBlanks" dxfId="137" priority="41" stopIfTrue="1">
      <formula>LEN(TRIM(D13))=0</formula>
    </cfRule>
  </conditionalFormatting>
  <conditionalFormatting sqref="AI15:AI21">
    <cfRule type="cellIs" dxfId="136" priority="40" operator="equal">
      <formula>3</formula>
    </cfRule>
    <cfRule type="cellIs" dxfId="135" priority="42" operator="equal">
      <formula>2</formula>
    </cfRule>
    <cfRule type="cellIs" dxfId="134" priority="43" operator="equal">
      <formula>1</formula>
    </cfRule>
    <cfRule type="cellIs" dxfId="133" priority="44" operator="equal">
      <formula>0</formula>
    </cfRule>
  </conditionalFormatting>
  <conditionalFormatting sqref="AI23">
    <cfRule type="containsBlanks" dxfId="132" priority="36" stopIfTrue="1">
      <formula>LEN(TRIM(AI23))=0</formula>
    </cfRule>
  </conditionalFormatting>
  <conditionalFormatting sqref="AI23">
    <cfRule type="cellIs" dxfId="131" priority="35" operator="equal">
      <formula>3</formula>
    </cfRule>
    <cfRule type="cellIs" dxfId="130" priority="37" operator="equal">
      <formula>2</formula>
    </cfRule>
    <cfRule type="cellIs" dxfId="129" priority="38" operator="equal">
      <formula>1</formula>
    </cfRule>
    <cfRule type="cellIs" dxfId="128" priority="39" operator="equal">
      <formula>0</formula>
    </cfRule>
  </conditionalFormatting>
  <conditionalFormatting sqref="AI24">
    <cfRule type="containsBlanks" dxfId="127" priority="31" stopIfTrue="1">
      <formula>LEN(TRIM(AI24))=0</formula>
    </cfRule>
  </conditionalFormatting>
  <conditionalFormatting sqref="AI24">
    <cfRule type="cellIs" dxfId="126" priority="30" operator="equal">
      <formula>3</formula>
    </cfRule>
    <cfRule type="cellIs" dxfId="125" priority="32" operator="equal">
      <formula>2</formula>
    </cfRule>
    <cfRule type="cellIs" dxfId="124" priority="33" operator="equal">
      <formula>1</formula>
    </cfRule>
    <cfRule type="cellIs" dxfId="123" priority="34" operator="equal">
      <formula>0</formula>
    </cfRule>
  </conditionalFormatting>
  <conditionalFormatting sqref="D26:AI26">
    <cfRule type="containsBlanks" dxfId="122" priority="15" stopIfTrue="1">
      <formula>LEN(TRIM(D26))=0</formula>
    </cfRule>
  </conditionalFormatting>
  <conditionalFormatting sqref="H26 R26 AB26 E26">
    <cfRule type="containsBlanks" dxfId="121" priority="26">
      <formula>LEN(TRIM(E26))=0</formula>
    </cfRule>
  </conditionalFormatting>
  <conditionalFormatting sqref="H26 R26 AB26 E26">
    <cfRule type="cellIs" dxfId="120" priority="22" operator="equal">
      <formula>3</formula>
    </cfRule>
    <cfRule type="cellIs" dxfId="119" priority="23" operator="equal">
      <formula>2</formula>
    </cfRule>
    <cfRule type="cellIs" dxfId="118" priority="24" operator="equal">
      <formula>1</formula>
    </cfRule>
    <cfRule type="cellIs" dxfId="117" priority="25" operator="equal">
      <formula>0</formula>
    </cfRule>
  </conditionalFormatting>
  <conditionalFormatting sqref="K26 U26 AE26">
    <cfRule type="containsBlanks" dxfId="116" priority="21">
      <formula>LEN(TRIM(K26))=0</formula>
    </cfRule>
  </conditionalFormatting>
  <conditionalFormatting sqref="K26 U26 AE26">
    <cfRule type="cellIs" dxfId="115" priority="17" operator="equal">
      <formula>3</formula>
    </cfRule>
    <cfRule type="cellIs" dxfId="114" priority="18" operator="equal">
      <formula>2</formula>
    </cfRule>
    <cfRule type="cellIs" dxfId="113" priority="19" operator="equal">
      <formula>1</formula>
    </cfRule>
    <cfRule type="cellIs" dxfId="112" priority="20" operator="equal">
      <formula>0</formula>
    </cfRule>
  </conditionalFormatting>
  <conditionalFormatting sqref="K26 U26 AE26">
    <cfRule type="containsBlanks" dxfId="111" priority="16">
      <formula>LEN(TRIM(K26))=0</formula>
    </cfRule>
  </conditionalFormatting>
  <conditionalFormatting sqref="D26:AI26">
    <cfRule type="cellIs" dxfId="110" priority="14" operator="equal">
      <formula>3</formula>
    </cfRule>
    <cfRule type="cellIs" dxfId="109" priority="27" operator="equal">
      <formula>2</formula>
    </cfRule>
    <cfRule type="cellIs" dxfId="108" priority="28" operator="equal">
      <formula>1</formula>
    </cfRule>
    <cfRule type="cellIs" dxfId="107" priority="29" operator="equal">
      <formula>0</formula>
    </cfRule>
  </conditionalFormatting>
  <conditionalFormatting sqref="G25:AI25">
    <cfRule type="containsBlanks" dxfId="106" priority="13" stopIfTrue="1">
      <formula>LEN(TRIM(G25))=0</formula>
    </cfRule>
  </conditionalFormatting>
  <conditionalFormatting sqref="AI30:AI54">
    <cfRule type="containsBlanks" dxfId="105" priority="6" stopIfTrue="1">
      <formula>LEN(TRIM(AI30))=0</formula>
    </cfRule>
  </conditionalFormatting>
  <conditionalFormatting sqref="AI39 AI30:AI37">
    <cfRule type="cellIs" dxfId="104" priority="11" operator="between">
      <formula>0</formula>
      <formula>0.25</formula>
    </cfRule>
    <cfRule type="cellIs" dxfId="103" priority="12" operator="between">
      <formula>0.25</formula>
      <formula>0.5</formula>
    </cfRule>
  </conditionalFormatting>
  <conditionalFormatting sqref="AI38">
    <cfRule type="cellIs" dxfId="102" priority="7" operator="between">
      <formula>0</formula>
      <formula>0.25</formula>
    </cfRule>
    <cfRule type="cellIs" dxfId="101" priority="8" operator="between">
      <formula>0.25</formula>
      <formula>0.5</formula>
    </cfRule>
    <cfRule type="cellIs" dxfId="100" priority="9" operator="between">
      <formula>0.5</formula>
      <formula>0.75</formula>
    </cfRule>
    <cfRule type="cellIs" dxfId="99" priority="10" operator="between">
      <formula>0.75</formula>
      <formula>1</formula>
    </cfRule>
  </conditionalFormatting>
  <conditionalFormatting sqref="AI22">
    <cfRule type="containsBlanks" dxfId="98" priority="2" stopIfTrue="1">
      <formula>LEN(TRIM(AI22))=0</formula>
    </cfRule>
  </conditionalFormatting>
  <conditionalFormatting sqref="AI22">
    <cfRule type="cellIs" dxfId="97" priority="1" operator="equal">
      <formula>3</formula>
    </cfRule>
    <cfRule type="cellIs" dxfId="96" priority="3" operator="equal">
      <formula>2</formula>
    </cfRule>
    <cfRule type="cellIs" dxfId="95" priority="4" operator="equal">
      <formula>1</formula>
    </cfRule>
    <cfRule type="cellIs" dxfId="94" priority="5" operator="equal">
      <formula>0</formula>
    </cfRule>
  </conditionalFormatting>
  <dataValidations count="7">
    <dataValidation type="decimal" errorStyle="warning" allowBlank="1" showErrorMessage="1" error="The weight is outside the expected weight range. Check that the weight is correct and stated in gram." sqref="D13:AG13" xr:uid="{48649B3F-4C4F-4477-A22F-0A8F4EFCBBE9}">
      <formula1>10</formula1>
      <formula2>100</formula2>
    </dataValidation>
    <dataValidation type="decimal" errorStyle="warning" allowBlank="1" showErrorMessage="1" error="The length is outside the expected range. Check that the length is correct and stated in cm." sqref="D14:AG14" xr:uid="{5E3C5003-0F0C-42DC-8BB4-E0847523732C}">
      <formula1>5</formula1>
      <formula2>25</formula2>
    </dataValidation>
    <dataValidation type="whole" allowBlank="1" showErrorMessage="1" error="The score is outside the range (0-3)" sqref="D16:AG24" xr:uid="{A9B98DF1-80C7-4393-8634-476FC4D2BC96}">
      <formula1>0</formula1>
      <formula2>3</formula2>
    </dataValidation>
    <dataValidation type="whole" allowBlank="1" showInputMessage="1" showErrorMessage="1" error="The score is outside the interval (1-2). Write 1 for male and 2 for female." sqref="D40:AG40" xr:uid="{7444B420-0156-4B2B-888A-50B1196B1947}">
      <formula1>1</formula1>
      <formula2>2</formula2>
    </dataValidation>
    <dataValidation type="whole" allowBlank="1" showErrorMessage="1" error="The score is outside the interval (0-1)" sqref="D41:AG46" xr:uid="{D34E83CF-4067-4C59-B6B5-5321B09D4497}">
      <formula1>0</formula1>
      <formula2>1</formula2>
    </dataValidation>
    <dataValidation type="whole" allowBlank="1" showInputMessage="1" showErrorMessage="1" error="The score is outside the interval (0-1)" sqref="D31:AG39" xr:uid="{83C01DB2-A6C8-4FAA-8B9F-9ED262A70729}">
      <formula1>0</formula1>
      <formula2>1</formula2>
    </dataValidation>
    <dataValidation type="whole" allowBlank="1" showErrorMessage="1" error="Liver color is outside the range (1-6)" sqref="D30:AG30" xr:uid="{6F90F4B0-0E00-4D4D-927C-B09C15F0CF57}">
      <formula1>1</formula1>
      <formula2>6</formula2>
    </dataValidation>
  </dataValidations>
  <pageMargins left="0.70866141732283472" right="0.70866141732283472" top="0.74803149606299213" bottom="0.74803149606299213" header="0.31496062992125984" footer="0.31496062992125984"/>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BF39F-1F6E-4441-99AE-B08192C88DF7}">
  <dimension ref="A1:AO56"/>
  <sheetViews>
    <sheetView zoomScale="80" zoomScaleNormal="80" zoomScaleSheetLayoutView="50" workbookViewId="0">
      <pane xSplit="3" ySplit="12" topLeftCell="D13" activePane="bottomRight" state="frozen"/>
      <selection activeCell="AL54" sqref="AL54"/>
      <selection pane="topRight" activeCell="AL54" sqref="AL54"/>
      <selection pane="bottomLeft" activeCell="AL54" sqref="AL54"/>
      <selection pane="bottomRight" activeCell="AM27" sqref="AM27"/>
    </sheetView>
  </sheetViews>
  <sheetFormatPr baseColWidth="10" defaultColWidth="12.5" defaultRowHeight="16" x14ac:dyDescent="0.2"/>
  <cols>
    <col min="1" max="1" width="5.1640625" style="135" customWidth="1"/>
    <col min="2" max="2" width="2.5" style="51" customWidth="1"/>
    <col min="3" max="3" width="33.1640625" style="51" bestFit="1" customWidth="1"/>
    <col min="4" max="33" width="6.6640625" style="51" customWidth="1"/>
    <col min="34" max="34" width="8" style="51" hidden="1" customWidth="1"/>
    <col min="35" max="35" width="18.5" style="51" customWidth="1"/>
    <col min="36" max="36" width="1.6640625" style="51" customWidth="1"/>
    <col min="37" max="37" width="7" style="134" customWidth="1"/>
    <col min="38" max="40" width="12.5" style="134"/>
    <col min="41" max="41" width="26.6640625" style="134" customWidth="1"/>
    <col min="42" max="16384" width="12.5" style="51"/>
  </cols>
  <sheetData>
    <row r="1" spans="1:41" ht="17" thickBot="1" x14ac:dyDescent="0.25"/>
    <row r="2" spans="1:41" x14ac:dyDescent="0.2">
      <c r="A2" s="51"/>
      <c r="B2" s="86"/>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87"/>
      <c r="AK2" s="51"/>
      <c r="AL2" s="51"/>
      <c r="AM2" s="51"/>
      <c r="AN2" s="51"/>
      <c r="AO2" s="51"/>
    </row>
    <row r="3" spans="1:41" x14ac:dyDescent="0.2">
      <c r="A3" s="51"/>
      <c r="B3" s="94"/>
      <c r="C3" s="214"/>
      <c r="D3" s="214"/>
      <c r="E3" s="214"/>
      <c r="F3" s="214"/>
      <c r="G3" s="214"/>
      <c r="H3" s="214"/>
      <c r="I3" s="214"/>
      <c r="J3" s="214"/>
      <c r="K3" s="214"/>
      <c r="L3" s="214"/>
      <c r="M3" s="214"/>
      <c r="N3" s="214"/>
      <c r="O3" s="214"/>
      <c r="P3" s="214"/>
      <c r="Q3" s="214"/>
      <c r="R3" s="214"/>
      <c r="S3" s="214"/>
      <c r="T3" s="214"/>
      <c r="U3" s="214"/>
      <c r="V3" s="214"/>
      <c r="W3" s="214"/>
      <c r="X3" s="214"/>
      <c r="Y3" s="214"/>
      <c r="Z3" s="214"/>
      <c r="AA3" s="214"/>
      <c r="AB3" s="214"/>
      <c r="AC3" s="214"/>
      <c r="AD3" s="214"/>
      <c r="AE3" s="214"/>
      <c r="AF3" s="214"/>
      <c r="AG3" s="214"/>
      <c r="AH3" s="214"/>
      <c r="AI3" s="214"/>
      <c r="AJ3" s="96"/>
      <c r="AK3" s="51"/>
      <c r="AL3" s="51"/>
      <c r="AM3" s="51"/>
      <c r="AN3" s="51"/>
      <c r="AO3" s="51"/>
    </row>
    <row r="4" spans="1:41" x14ac:dyDescent="0.2">
      <c r="A4" s="51"/>
      <c r="B4" s="9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96"/>
      <c r="AK4" s="51"/>
      <c r="AL4" s="51"/>
      <c r="AM4" s="51"/>
      <c r="AN4" s="51"/>
      <c r="AO4" s="51"/>
    </row>
    <row r="5" spans="1:41" x14ac:dyDescent="0.2">
      <c r="A5" s="51"/>
      <c r="B5" s="94"/>
      <c r="C5" s="214"/>
      <c r="D5" s="214"/>
      <c r="E5" s="214"/>
      <c r="F5" s="214"/>
      <c r="G5" s="214"/>
      <c r="H5" s="214"/>
      <c r="I5" s="214"/>
      <c r="J5" s="214"/>
      <c r="K5" s="214"/>
      <c r="L5" s="214"/>
      <c r="M5" s="214"/>
      <c r="N5" s="214"/>
      <c r="O5" s="214"/>
      <c r="P5" s="214"/>
      <c r="Q5" s="214"/>
      <c r="R5" s="214"/>
      <c r="S5" s="214"/>
      <c r="T5" s="214"/>
      <c r="U5" s="214"/>
      <c r="V5" s="214"/>
      <c r="W5" s="214"/>
      <c r="X5" s="214"/>
      <c r="Y5" s="214"/>
      <c r="Z5" s="214"/>
      <c r="AA5" s="214"/>
      <c r="AB5" s="214"/>
      <c r="AC5" s="214"/>
      <c r="AD5" s="214"/>
      <c r="AE5" s="214"/>
      <c r="AF5" s="214"/>
      <c r="AG5" s="214"/>
      <c r="AH5" s="214"/>
      <c r="AI5" s="214"/>
      <c r="AJ5" s="96"/>
      <c r="AK5" s="51"/>
      <c r="AL5" s="51"/>
      <c r="AM5" s="51"/>
      <c r="AN5" s="51"/>
      <c r="AO5" s="51"/>
    </row>
    <row r="6" spans="1:41" x14ac:dyDescent="0.2">
      <c r="A6" s="51"/>
      <c r="B6" s="94"/>
      <c r="C6" s="214"/>
      <c r="D6" s="214"/>
      <c r="E6" s="214"/>
      <c r="F6" s="214"/>
      <c r="G6" s="214"/>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96"/>
      <c r="AK6" s="51"/>
      <c r="AL6" s="51"/>
      <c r="AM6" s="51"/>
      <c r="AN6" s="51"/>
      <c r="AO6" s="51"/>
    </row>
    <row r="7" spans="1:41" ht="17" thickBot="1" x14ac:dyDescent="0.25">
      <c r="A7" s="51"/>
      <c r="B7" s="94"/>
      <c r="C7" s="214"/>
      <c r="D7" s="214"/>
      <c r="E7" s="214"/>
      <c r="F7" s="214"/>
      <c r="G7" s="214"/>
      <c r="H7" s="214"/>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4"/>
      <c r="AI7" s="214"/>
      <c r="AJ7" s="96"/>
      <c r="AK7" s="51"/>
      <c r="AL7" s="51"/>
      <c r="AM7" s="51"/>
      <c r="AN7" s="51"/>
      <c r="AO7" s="51"/>
    </row>
    <row r="8" spans="1:41" s="90" customFormat="1" ht="15" x14ac:dyDescent="0.2">
      <c r="A8" s="136"/>
      <c r="B8" s="88"/>
      <c r="C8" s="211"/>
      <c r="D8" s="211"/>
      <c r="E8" s="211"/>
      <c r="F8" s="211"/>
      <c r="G8" s="394" t="s">
        <v>56</v>
      </c>
      <c r="H8" s="395"/>
      <c r="I8" s="395"/>
      <c r="J8" s="395"/>
      <c r="K8" s="395"/>
      <c r="L8" s="395"/>
      <c r="M8" s="395"/>
      <c r="N8" s="396"/>
      <c r="O8" s="394" t="s">
        <v>55</v>
      </c>
      <c r="P8" s="395"/>
      <c r="Q8" s="395"/>
      <c r="R8" s="395"/>
      <c r="S8" s="395"/>
      <c r="T8" s="395"/>
      <c r="U8" s="396"/>
      <c r="V8" s="394" t="s">
        <v>54</v>
      </c>
      <c r="W8" s="395"/>
      <c r="X8" s="395"/>
      <c r="Y8" s="395"/>
      <c r="Z8" s="395"/>
      <c r="AA8" s="395"/>
      <c r="AB8" s="395"/>
      <c r="AC8" s="396"/>
      <c r="AD8" s="211"/>
      <c r="AE8" s="209"/>
      <c r="AF8" s="209"/>
      <c r="AG8" s="209"/>
      <c r="AH8" s="209"/>
      <c r="AI8" s="209"/>
      <c r="AJ8" s="89"/>
    </row>
    <row r="9" spans="1:41" s="93" customFormat="1" ht="20" thickBot="1" x14ac:dyDescent="0.25">
      <c r="A9" s="137"/>
      <c r="B9" s="91"/>
      <c r="C9" s="212"/>
      <c r="D9" s="212"/>
      <c r="E9" s="212"/>
      <c r="F9" s="212"/>
      <c r="G9" s="400"/>
      <c r="H9" s="401"/>
      <c r="I9" s="401"/>
      <c r="J9" s="401"/>
      <c r="K9" s="401"/>
      <c r="L9" s="401"/>
      <c r="M9" s="401"/>
      <c r="N9" s="402"/>
      <c r="O9" s="400">
        <v>15</v>
      </c>
      <c r="P9" s="401"/>
      <c r="Q9" s="401"/>
      <c r="R9" s="401"/>
      <c r="S9" s="401"/>
      <c r="T9" s="401"/>
      <c r="U9" s="402"/>
      <c r="V9" s="397"/>
      <c r="W9" s="398"/>
      <c r="X9" s="398"/>
      <c r="Y9" s="398"/>
      <c r="Z9" s="398"/>
      <c r="AA9" s="398"/>
      <c r="AB9" s="398"/>
      <c r="AC9" s="399"/>
      <c r="AD9" s="212"/>
      <c r="AE9" s="210"/>
      <c r="AF9" s="210"/>
      <c r="AG9" s="210"/>
      <c r="AH9" s="210"/>
      <c r="AI9" s="210"/>
      <c r="AJ9" s="92"/>
    </row>
    <row r="10" spans="1:41" ht="17" thickBot="1" x14ac:dyDescent="0.25">
      <c r="B10" s="94"/>
      <c r="C10" s="95"/>
      <c r="D10" s="95"/>
      <c r="E10" s="95"/>
      <c r="F10" s="95"/>
      <c r="G10" s="95"/>
      <c r="H10" s="95"/>
      <c r="I10" s="95"/>
      <c r="J10" s="95"/>
      <c r="K10" s="95"/>
      <c r="L10" s="95"/>
      <c r="M10" s="95"/>
      <c r="N10" s="95"/>
      <c r="O10" s="95"/>
      <c r="P10" s="213"/>
      <c r="Q10" s="213"/>
      <c r="R10" s="213"/>
      <c r="S10" s="213"/>
      <c r="T10" s="213"/>
      <c r="U10" s="213"/>
      <c r="V10" s="213"/>
      <c r="W10" s="213"/>
      <c r="X10" s="213"/>
      <c r="Y10" s="213"/>
      <c r="Z10" s="213"/>
      <c r="AA10" s="213"/>
      <c r="AB10" s="213"/>
      <c r="AC10" s="213"/>
      <c r="AD10" s="95"/>
      <c r="AE10" s="95"/>
      <c r="AF10" s="95"/>
      <c r="AG10" s="95"/>
      <c r="AH10" s="95"/>
      <c r="AI10" s="95"/>
      <c r="AJ10" s="96"/>
    </row>
    <row r="11" spans="1:41" ht="22" thickBot="1" x14ac:dyDescent="0.25">
      <c r="B11" s="94"/>
      <c r="C11" s="97"/>
      <c r="D11" s="384" t="s">
        <v>62</v>
      </c>
      <c r="E11" s="384"/>
      <c r="F11" s="384"/>
      <c r="G11" s="384"/>
      <c r="H11" s="384"/>
      <c r="I11" s="384"/>
      <c r="J11" s="384"/>
      <c r="K11" s="384"/>
      <c r="L11" s="384"/>
      <c r="M11" s="384"/>
      <c r="N11" s="384"/>
      <c r="O11" s="384"/>
      <c r="P11" s="384"/>
      <c r="Q11" s="384"/>
      <c r="R11" s="384"/>
      <c r="S11" s="384"/>
      <c r="T11" s="384"/>
      <c r="U11" s="384"/>
      <c r="V11" s="384"/>
      <c r="W11" s="384"/>
      <c r="X11" s="384"/>
      <c r="Y11" s="384"/>
      <c r="Z11" s="384"/>
      <c r="AA11" s="384"/>
      <c r="AB11" s="384"/>
      <c r="AC11" s="384"/>
      <c r="AD11" s="384"/>
      <c r="AE11" s="384"/>
      <c r="AF11" s="384"/>
      <c r="AG11" s="384"/>
      <c r="AH11" s="384"/>
      <c r="AI11" s="385"/>
      <c r="AJ11" s="96"/>
    </row>
    <row r="12" spans="1:41" ht="22" thickBot="1" x14ac:dyDescent="0.25">
      <c r="B12" s="94"/>
      <c r="C12" s="158"/>
      <c r="D12" s="215">
        <v>1</v>
      </c>
      <c r="E12" s="216">
        <v>2</v>
      </c>
      <c r="F12" s="216">
        <v>3</v>
      </c>
      <c r="G12" s="216">
        <v>4</v>
      </c>
      <c r="H12" s="216">
        <v>5</v>
      </c>
      <c r="I12" s="216">
        <v>6</v>
      </c>
      <c r="J12" s="216">
        <v>7</v>
      </c>
      <c r="K12" s="216">
        <v>8</v>
      </c>
      <c r="L12" s="216">
        <v>9</v>
      </c>
      <c r="M12" s="216">
        <v>10</v>
      </c>
      <c r="N12" s="216">
        <v>11</v>
      </c>
      <c r="O12" s="216">
        <v>12</v>
      </c>
      <c r="P12" s="216">
        <v>13</v>
      </c>
      <c r="Q12" s="216">
        <v>14</v>
      </c>
      <c r="R12" s="127">
        <v>15</v>
      </c>
      <c r="S12" s="216">
        <v>16</v>
      </c>
      <c r="T12" s="216">
        <v>17</v>
      </c>
      <c r="U12" s="216">
        <v>18</v>
      </c>
      <c r="V12" s="216">
        <v>19</v>
      </c>
      <c r="W12" s="216">
        <v>20</v>
      </c>
      <c r="X12" s="216">
        <v>21</v>
      </c>
      <c r="Y12" s="216">
        <v>22</v>
      </c>
      <c r="Z12" s="216">
        <v>23</v>
      </c>
      <c r="AA12" s="216">
        <v>24</v>
      </c>
      <c r="AB12" s="216">
        <v>25</v>
      </c>
      <c r="AC12" s="216">
        <v>26</v>
      </c>
      <c r="AD12" s="216">
        <v>27</v>
      </c>
      <c r="AE12" s="216">
        <v>28</v>
      </c>
      <c r="AF12" s="216">
        <v>29</v>
      </c>
      <c r="AG12" s="98">
        <v>30</v>
      </c>
      <c r="AH12" s="99" t="s">
        <v>2</v>
      </c>
      <c r="AI12" s="100" t="s">
        <v>60</v>
      </c>
      <c r="AJ12" s="96"/>
    </row>
    <row r="13" spans="1:41" ht="17" thickBot="1" x14ac:dyDescent="0.25">
      <c r="B13" s="94"/>
      <c r="C13" s="118" t="s">
        <v>24</v>
      </c>
      <c r="D13" s="141"/>
      <c r="E13" s="138"/>
      <c r="F13" s="138"/>
      <c r="G13" s="138"/>
      <c r="H13" s="138"/>
      <c r="I13" s="141"/>
      <c r="J13" s="141"/>
      <c r="K13" s="138"/>
      <c r="L13" s="138"/>
      <c r="M13" s="138"/>
      <c r="N13" s="138"/>
      <c r="O13" s="138"/>
      <c r="P13" s="138"/>
      <c r="Q13" s="138"/>
      <c r="R13" s="138"/>
      <c r="S13" s="138"/>
      <c r="T13" s="138"/>
      <c r="U13" s="138"/>
      <c r="V13" s="138"/>
      <c r="W13" s="138"/>
      <c r="X13" s="138"/>
      <c r="Y13" s="138"/>
      <c r="Z13" s="138"/>
      <c r="AA13" s="141"/>
      <c r="AB13" s="138"/>
      <c r="AC13" s="138"/>
      <c r="AD13" s="138"/>
      <c r="AE13" s="138"/>
      <c r="AF13" s="138"/>
      <c r="AG13" s="138"/>
      <c r="AH13" s="103">
        <f>30-COUNTBLANK(D13:AG13)</f>
        <v>0</v>
      </c>
      <c r="AI13" s="227"/>
      <c r="AJ13" s="96"/>
    </row>
    <row r="14" spans="1:41" ht="17" thickBot="1" x14ac:dyDescent="0.25">
      <c r="B14" s="94"/>
      <c r="C14" s="114" t="s">
        <v>25</v>
      </c>
      <c r="D14" s="142"/>
      <c r="E14" s="139"/>
      <c r="F14" s="139"/>
      <c r="G14" s="139"/>
      <c r="H14" s="139"/>
      <c r="I14" s="139"/>
      <c r="J14" s="142"/>
      <c r="K14" s="139"/>
      <c r="L14" s="139"/>
      <c r="M14" s="139"/>
      <c r="N14" s="139"/>
      <c r="O14" s="139"/>
      <c r="P14" s="139"/>
      <c r="Q14" s="139"/>
      <c r="R14" s="139"/>
      <c r="S14" s="139"/>
      <c r="T14" s="139"/>
      <c r="U14" s="139"/>
      <c r="V14" s="139"/>
      <c r="W14" s="139"/>
      <c r="X14" s="139"/>
      <c r="Y14" s="139"/>
      <c r="Z14" s="139"/>
      <c r="AA14" s="142"/>
      <c r="AB14" s="139"/>
      <c r="AC14" s="139"/>
      <c r="AD14" s="139"/>
      <c r="AE14" s="139"/>
      <c r="AF14" s="139"/>
      <c r="AG14" s="139"/>
      <c r="AH14" s="103">
        <f>30-COUNTBLANK(D14:AG14)</f>
        <v>0</v>
      </c>
      <c r="AI14" s="228"/>
      <c r="AJ14" s="96"/>
    </row>
    <row r="15" spans="1:41" x14ac:dyDescent="0.2">
      <c r="B15" s="94"/>
      <c r="C15" s="157" t="s">
        <v>57</v>
      </c>
      <c r="D15" s="202" t="str" cm="1">
        <f t="array" ref="D15">+IF(COUNTBLANK(D13:D14)&gt;0,"",_xlfn.IFS((10^(3.516)*D13/(10*D14)^(2.559))&gt;=1,0,(10^(3.516)*D13/(10*D14)^(2.559))&gt;=0.9,1,(10^(3.516)*D13/(10*D14)^(2.559))&gt;=0.75,2,(10^(3.516)*D13/(10*D14)^(2.559))&lt;0.75,3))</f>
        <v/>
      </c>
      <c r="E15" s="163" t="str" cm="1">
        <f t="array" ref="E15">+IF(COUNTBLANK(E13:E14)&gt;0,"",_xlfn.IFS((10^(3.516)*E13/(10*E14)^(2.559))&gt;=1,0,(10^(3.516)*E13/(10*E14)^(2.559))&gt;=0.9,1,(10^(3.516)*E13/(10*E14)^(2.559))&gt;=0.75,2,(10^(3.516)*E13/(10*E14)^(2.559))&lt;0.75,3))</f>
        <v/>
      </c>
      <c r="F15" s="163" t="str" cm="1">
        <f t="array" ref="F15">+IF(COUNTBLANK(F13:F14)&gt;0,"",_xlfn.IFS((10^(3.516)*F13/(10*F14)^(2.559))&gt;=1,0,(10^(3.516)*F13/(10*F14)^(2.559))&gt;=0.9,1,(10^(3.516)*F13/(10*F14)^(2.559))&gt;=0.75,2,(10^(3.516)*F13/(10*F14)^(2.559))&lt;0.75,3))</f>
        <v/>
      </c>
      <c r="G15" s="163" t="str" cm="1">
        <f t="array" ref="G15">+IF(COUNTBLANK(G13:G14)&gt;0,"",_xlfn.IFS((10^(3.516)*G13/(10*G14)^(2.559))&gt;=1,0,(10^(3.516)*G13/(10*G14)^(2.559))&gt;=0.9,1,(10^(3.516)*G13/(10*G14)^(2.559))&gt;=0.75,2,(10^(3.516)*G13/(10*G14)^(2.559))&lt;0.75,3))</f>
        <v/>
      </c>
      <c r="H15" s="163" t="str" cm="1">
        <f t="array" ref="H15">+IF(COUNTBLANK(H13:H14)&gt;0,"",_xlfn.IFS((10^(3.516)*H13/(10*H14)^(2.559))&gt;=1,0,(10^(3.516)*H13/(10*H14)^(2.559))&gt;=0.9,1,(10^(3.516)*H13/(10*H14)^(2.559))&gt;=0.75,2,(10^(3.516)*H13/(10*H14)^(2.559))&lt;0.75,3))</f>
        <v/>
      </c>
      <c r="I15" s="163" t="str" cm="1">
        <f t="array" ref="I15">+IF(COUNTBLANK(I13:I14)&gt;0,"",_xlfn.IFS((10^(3.516)*I13/(10*I14)^(2.559))&gt;=1,0,(10^(3.516)*I13/(10*I14)^(2.559))&gt;=0.9,1,(10^(3.516)*I13/(10*I14)^(2.559))&gt;=0.75,2,(10^(3.516)*I13/(10*I14)^(2.559))&lt;0.75,3))</f>
        <v/>
      </c>
      <c r="J15" s="163" t="str" cm="1">
        <f t="array" ref="J15">+IF(COUNTBLANK(J13:J14)&gt;0,"",_xlfn.IFS((10^(3.516)*J13/(10*J14)^(2.559))&gt;=1,0,(10^(3.516)*J13/(10*J14)^(2.559))&gt;=0.9,1,(10^(3.516)*J13/(10*J14)^(2.559))&gt;=0.75,2,(10^(3.516)*J13/(10*J14)^(2.559))&lt;0.75,3))</f>
        <v/>
      </c>
      <c r="K15" s="163" t="str" cm="1">
        <f t="array" ref="K15">+IF(COUNTBLANK(K13:K14)&gt;0,"",_xlfn.IFS((10^(3.516)*K13/(10*K14)^(2.559))&gt;=1,0,(10^(3.516)*K13/(10*K14)^(2.559))&gt;=0.9,1,(10^(3.516)*K13/(10*K14)^(2.559))&gt;=0.75,2,(10^(3.516)*K13/(10*K14)^(2.559))&lt;0.75,3))</f>
        <v/>
      </c>
      <c r="L15" s="163" t="str" cm="1">
        <f t="array" ref="L15">+IF(COUNTBLANK(L13:L14)&gt;0,"",_xlfn.IFS((10^(3.516)*L13/(10*L14)^(2.559))&gt;=1,0,(10^(3.516)*L13/(10*L14)^(2.559))&gt;=0.9,1,(10^(3.516)*L13/(10*L14)^(2.559))&gt;=0.75,2,(10^(3.516)*L13/(10*L14)^(2.559))&lt;0.75,3))</f>
        <v/>
      </c>
      <c r="M15" s="163" t="str" cm="1">
        <f t="array" ref="M15">+IF(COUNTBLANK(M13:M14)&gt;0,"",_xlfn.IFS((10^(3.516)*M13/(10*M14)^(2.559))&gt;=1,0,(10^(3.516)*M13/(10*M14)^(2.559))&gt;=0.9,1,(10^(3.516)*M13/(10*M14)^(2.559))&gt;=0.75,2,(10^(3.516)*M13/(10*M14)^(2.559))&lt;0.75,3))</f>
        <v/>
      </c>
      <c r="N15" s="163" t="str" cm="1">
        <f t="array" ref="N15">+IF(COUNTBLANK(N13:N14)&gt;0,"",_xlfn.IFS((10^(3.516)*N13/(10*N14)^(2.559))&gt;=1,0,(10^(3.516)*N13/(10*N14)^(2.559))&gt;=0.9,1,(10^(3.516)*N13/(10*N14)^(2.559))&gt;=0.75,2,(10^(3.516)*N13/(10*N14)^(2.559))&lt;0.75,3))</f>
        <v/>
      </c>
      <c r="O15" s="163" t="str" cm="1">
        <f t="array" ref="O15">+IF(COUNTBLANK(O13:O14)&gt;0,"",_xlfn.IFS((10^(3.516)*O13/(10*O14)^(2.559))&gt;=1,0,(10^(3.516)*O13/(10*O14)^(2.559))&gt;=0.9,1,(10^(3.516)*O13/(10*O14)^(2.559))&gt;=0.75,2,(10^(3.516)*O13/(10*O14)^(2.559))&lt;0.75,3))</f>
        <v/>
      </c>
      <c r="P15" s="163" t="str" cm="1">
        <f t="array" ref="P15">+IF(COUNTBLANK(P13:P14)&gt;0,"",_xlfn.IFS((10^(3.516)*P13/(10*P14)^(2.559))&gt;=1,0,(10^(3.516)*P13/(10*P14)^(2.559))&gt;=0.9,1,(10^(3.516)*P13/(10*P14)^(2.559))&gt;=0.75,2,(10^(3.516)*P13/(10*P14)^(2.559))&lt;0.75,3))</f>
        <v/>
      </c>
      <c r="Q15" s="163" t="str" cm="1">
        <f t="array" ref="Q15">+IF(COUNTBLANK(Q13:Q14)&gt;0,"",_xlfn.IFS((10^(3.516)*Q13/(10*Q14)^(2.559))&gt;=1,0,(10^(3.516)*Q13/(10*Q14)^(2.559))&gt;=0.9,1,(10^(3.516)*Q13/(10*Q14)^(2.559))&gt;=0.75,2,(10^(3.516)*Q13/(10*Q14)^(2.559))&lt;0.75,3))</f>
        <v/>
      </c>
      <c r="R15" s="163" t="str" cm="1">
        <f t="array" ref="R15">+IF(COUNTBLANK(R13:R14)&gt;0,"",_xlfn.IFS((10^(3.516)*R13/(10*R14)^(2.559))&gt;=1,0,(10^(3.516)*R13/(10*R14)^(2.559))&gt;=0.9,1,(10^(3.516)*R13/(10*R14)^(2.559))&gt;=0.75,2,(10^(3.516)*R13/(10*R14)^(2.559))&lt;0.75,3))</f>
        <v/>
      </c>
      <c r="S15" s="163" t="str" cm="1">
        <f t="array" ref="S15">+IF(COUNTBLANK(S13:S14)&gt;0,"",_xlfn.IFS((10^(3.516)*S13/(10*S14)^(2.559))&gt;=1,0,(10^(3.516)*S13/(10*S14)^(2.559))&gt;=0.9,1,(10^(3.516)*S13/(10*S14)^(2.559))&gt;=0.75,2,(10^(3.516)*S13/(10*S14)^(2.559))&lt;0.75,3))</f>
        <v/>
      </c>
      <c r="T15" s="163" t="str" cm="1">
        <f t="array" ref="T15">+IF(COUNTBLANK(T13:T14)&gt;0,"",_xlfn.IFS((10^(3.516)*T13/(10*T14)^(2.559))&gt;=1,0,(10^(3.516)*T13/(10*T14)^(2.559))&gt;=0.9,1,(10^(3.516)*T13/(10*T14)^(2.559))&gt;=0.75,2,(10^(3.516)*T13/(10*T14)^(2.559))&lt;0.75,3))</f>
        <v/>
      </c>
      <c r="U15" s="163" t="str" cm="1">
        <f t="array" ref="U15">+IF(COUNTBLANK(U13:U14)&gt;0,"",_xlfn.IFS((10^(3.516)*U13/(10*U14)^(2.559))&gt;=1,0,(10^(3.516)*U13/(10*U14)^(2.559))&gt;=0.9,1,(10^(3.516)*U13/(10*U14)^(2.559))&gt;=0.75,2,(10^(3.516)*U13/(10*U14)^(2.559))&lt;0.75,3))</f>
        <v/>
      </c>
      <c r="V15" s="163" t="str" cm="1">
        <f t="array" ref="V15">+IF(COUNTBLANK(V13:V14)&gt;0,"",_xlfn.IFS((10^(3.516)*V13/(10*V14)^(2.559))&gt;=1,0,(10^(3.516)*V13/(10*V14)^(2.559))&gt;=0.9,1,(10^(3.516)*V13/(10*V14)^(2.559))&gt;=0.75,2,(10^(3.516)*V13/(10*V14)^(2.559))&lt;0.75,3))</f>
        <v/>
      </c>
      <c r="W15" s="163" t="str" cm="1">
        <f t="array" ref="W15">+IF(COUNTBLANK(W13:W14)&gt;0,"",_xlfn.IFS((10^(3.516)*W13/(10*W14)^(2.559))&gt;=1,0,(10^(3.516)*W13/(10*W14)^(2.559))&gt;=0.9,1,(10^(3.516)*W13/(10*W14)^(2.559))&gt;=0.75,2,(10^(3.516)*W13/(10*W14)^(2.559))&lt;0.75,3))</f>
        <v/>
      </c>
      <c r="X15" s="163" t="str" cm="1">
        <f t="array" ref="X15">+IF(COUNTBLANK(X13:X14)&gt;0,"",_xlfn.IFS((10^(3.516)*X13/(10*X14)^(2.559))&gt;=1,0,(10^(3.516)*X13/(10*X14)^(2.559))&gt;=0.9,1,(10^(3.516)*X13/(10*X14)^(2.559))&gt;=0.75,2,(10^(3.516)*X13/(10*X14)^(2.559))&lt;0.75,3))</f>
        <v/>
      </c>
      <c r="Y15" s="163" t="str" cm="1">
        <f t="array" ref="Y15">+IF(COUNTBLANK(Y13:Y14)&gt;0,"",_xlfn.IFS((10^(3.516)*Y13/(10*Y14)^(2.559))&gt;=1,0,(10^(3.516)*Y13/(10*Y14)^(2.559))&gt;=0.9,1,(10^(3.516)*Y13/(10*Y14)^(2.559))&gt;=0.75,2,(10^(3.516)*Y13/(10*Y14)^(2.559))&lt;0.75,3))</f>
        <v/>
      </c>
      <c r="Z15" s="163" t="str" cm="1">
        <f t="array" ref="Z15">+IF(COUNTBLANK(Z13:Z14)&gt;0,"",_xlfn.IFS((10^(3.516)*Z13/(10*Z14)^(2.559))&gt;=1,0,(10^(3.516)*Z13/(10*Z14)^(2.559))&gt;=0.9,1,(10^(3.516)*Z13/(10*Z14)^(2.559))&gt;=0.75,2,(10^(3.516)*Z13/(10*Z14)^(2.559))&lt;0.75,3))</f>
        <v/>
      </c>
      <c r="AA15" s="163" t="str" cm="1">
        <f t="array" ref="AA15">+IF(COUNTBLANK(AA13:AA14)&gt;0,"",_xlfn.IFS((10^(3.516)*AA13/(10*AA14)^(2.559))&gt;=1,0,(10^(3.516)*AA13/(10*AA14)^(2.559))&gt;=0.9,1,(10^(3.516)*AA13/(10*AA14)^(2.559))&gt;=0.75,2,(10^(3.516)*AA13/(10*AA14)^(2.559))&lt;0.75,3))</f>
        <v/>
      </c>
      <c r="AB15" s="163" t="str" cm="1">
        <f t="array" ref="AB15">+IF(COUNTBLANK(AB13:AB14)&gt;0,"",_xlfn.IFS((10^(3.516)*AB13/(10*AB14)^(2.559))&gt;=1,0,(10^(3.516)*AB13/(10*AB14)^(2.559))&gt;=0.9,1,(10^(3.516)*AB13/(10*AB14)^(2.559))&gt;=0.75,2,(10^(3.516)*AB13/(10*AB14)^(2.559))&lt;0.75,3))</f>
        <v/>
      </c>
      <c r="AC15" s="163" t="str" cm="1">
        <f t="array" ref="AC15">+IF(COUNTBLANK(AC13:AC14)&gt;0,"",_xlfn.IFS((10^(3.516)*AC13/(10*AC14)^(2.559))&gt;=1,0,(10^(3.516)*AC13/(10*AC14)^(2.559))&gt;=0.9,1,(10^(3.516)*AC13/(10*AC14)^(2.559))&gt;=0.75,2,(10^(3.516)*AC13/(10*AC14)^(2.559))&lt;0.75,3))</f>
        <v/>
      </c>
      <c r="AD15" s="163" t="str" cm="1">
        <f t="array" ref="AD15">+IF(COUNTBLANK(AD13:AD14)&gt;0,"",_xlfn.IFS((10^(3.516)*AD13/(10*AD14)^(2.559))&gt;=1,0,(10^(3.516)*AD13/(10*AD14)^(2.559))&gt;=0.9,1,(10^(3.516)*AD13/(10*AD14)^(2.559))&gt;=0.75,2,(10^(3.516)*AD13/(10*AD14)^(2.559))&lt;0.75,3))</f>
        <v/>
      </c>
      <c r="AE15" s="163" t="str" cm="1">
        <f t="array" ref="AE15">+IF(COUNTBLANK(AE13:AE14)&gt;0,"",_xlfn.IFS((10^(3.516)*AE13/(10*AE14)^(2.559))&gt;=1,0,(10^(3.516)*AE13/(10*AE14)^(2.559))&gt;=0.9,1,(10^(3.516)*AE13/(10*AE14)^(2.559))&gt;=0.75,2,(10^(3.516)*AE13/(10*AE14)^(2.559))&lt;0.75,3))</f>
        <v/>
      </c>
      <c r="AF15" s="163" t="str" cm="1">
        <f t="array" ref="AF15">+IF(COUNTBLANK(AF13:AF14)&gt;0,"",_xlfn.IFS((10^(3.516)*AF13/(10*AF14)^(2.559))&gt;=1,0,(10^(3.516)*AF13/(10*AF14)^(2.559))&gt;=0.9,1,(10^(3.516)*AF13/(10*AF14)^(2.559))&gt;=0.75,2,(10^(3.516)*AF13/(10*AF14)^(2.559))&lt;0.75,3))</f>
        <v/>
      </c>
      <c r="AG15" s="163" t="str" cm="1">
        <f t="array" ref="AG15">+IF(COUNTBLANK(AG13:AG14)&gt;0,"",_xlfn.IFS((10^(3.516)*AG13/(10*AG14)^(2.559))&gt;=1,0,(10^(3.516)*AG13/(10*AG14)^(2.559))&gt;=0.9,1,(10^(3.516)*AG13/(10*AG14)^(2.559))&gt;=0.75,2,(10^(3.516)*AG13/(10*AG14)^(2.559))&lt;0.75,3))</f>
        <v/>
      </c>
      <c r="AH15" s="164">
        <f>30-COUNTBLANK(D15:AG15)</f>
        <v>0</v>
      </c>
      <c r="AI15" s="156" t="str">
        <f>IF(COUNTBLANK(D15:AG15)=30,"",IF(('Basis of calculations'!M87/AH15&gt;=0.25),3,IF(OR(('Basis of calculations'!M87/AH15&gt;=0.1),(('Basis of calculations'!M87+'Basis of calculations'!L87)/AH15&gt;=0.4)),2,IF(OR(('Basis of calculations'!M87&gt;0),('Basis of calculations'!M87+'Basis of calculations'!L87)/AH15&gt;=0,(('Basis of calculations'!J87/AH15&lt;0.6))),1,0))))</f>
        <v/>
      </c>
      <c r="AJ15" s="96"/>
    </row>
    <row r="16" spans="1:41" x14ac:dyDescent="0.2">
      <c r="B16" s="94"/>
      <c r="C16" s="118" t="s">
        <v>26</v>
      </c>
      <c r="D16" s="143"/>
      <c r="E16" s="143"/>
      <c r="F16" s="143"/>
      <c r="G16" s="143"/>
      <c r="H16" s="143"/>
      <c r="I16" s="143"/>
      <c r="J16" s="151"/>
      <c r="K16" s="151"/>
      <c r="L16" s="151"/>
      <c r="M16" s="151"/>
      <c r="N16" s="151"/>
      <c r="O16" s="151"/>
      <c r="P16" s="151"/>
      <c r="Q16" s="151"/>
      <c r="R16" s="151"/>
      <c r="S16" s="151"/>
      <c r="T16" s="151"/>
      <c r="U16" s="151"/>
      <c r="V16" s="151"/>
      <c r="W16" s="151"/>
      <c r="X16" s="151"/>
      <c r="Y16" s="151"/>
      <c r="Z16" s="151"/>
      <c r="AA16" s="151"/>
      <c r="AB16" s="151"/>
      <c r="AC16" s="151"/>
      <c r="AD16" s="151"/>
      <c r="AE16" s="151"/>
      <c r="AF16" s="151"/>
      <c r="AG16" s="151"/>
      <c r="AH16" s="106">
        <f t="shared" ref="AH16:AH24" si="0">30-COUNTBLANK(D16:AG16)</f>
        <v>0</v>
      </c>
      <c r="AI16" s="162" t="str">
        <f>IF(COUNTBLANK(D16:AG16)=30,"",IF(('Basis of calculations'!I46/AH16&gt;=0.25),3,IF(OR(('Basis of calculations'!I46/AH16&gt;=0.1),(('Basis of calculations'!I46+'Basis of calculations'!H46)/AH16&gt;=0.4)),2,IF(OR(('Basis of calculations'!I46&gt;0),('Basis of calculations'!I46+'Basis of calculations'!H46)/AH16&gt;0,(('Basis of calculations'!F46/AH16&lt;0.6))),1,0))))</f>
        <v/>
      </c>
      <c r="AJ16" s="96"/>
    </row>
    <row r="17" spans="2:36" x14ac:dyDescent="0.2">
      <c r="B17" s="94"/>
      <c r="C17" s="118" t="s">
        <v>58</v>
      </c>
      <c r="D17" s="143"/>
      <c r="E17" s="143"/>
      <c r="F17" s="143"/>
      <c r="G17" s="143"/>
      <c r="H17" s="143"/>
      <c r="I17" s="143"/>
      <c r="J17" s="143"/>
      <c r="K17" s="143"/>
      <c r="L17" s="143"/>
      <c r="M17" s="143"/>
      <c r="N17" s="143"/>
      <c r="O17" s="143"/>
      <c r="P17" s="143"/>
      <c r="Q17" s="143"/>
      <c r="R17" s="143"/>
      <c r="S17" s="143"/>
      <c r="T17" s="143"/>
      <c r="U17" s="143"/>
      <c r="V17" s="143"/>
      <c r="W17" s="143"/>
      <c r="X17" s="143"/>
      <c r="Y17" s="143"/>
      <c r="Z17" s="143"/>
      <c r="AA17" s="143"/>
      <c r="AB17" s="143"/>
      <c r="AC17" s="143"/>
      <c r="AD17" s="143"/>
      <c r="AE17" s="143"/>
      <c r="AF17" s="143"/>
      <c r="AG17" s="143"/>
      <c r="AH17" s="106">
        <f t="shared" si="0"/>
        <v>0</v>
      </c>
      <c r="AI17" s="161" t="str">
        <f>IF(COUNTBLANK(D17:AG17)=30,"",IF(('Basis of calculations'!M46/AH17&gt;=0.25),3,IF(OR(('Basis of calculations'!M46/AH17&gt;=0.1),(('Basis of calculations'!M46+'Basis of calculations'!L46)/AH17&gt;=0.4)),2,IF(OR(('Basis of calculations'!M46&gt;0),('Basis of calculations'!M46+'Basis of calculations'!L46)/AH17&gt;0,(('Basis of calculations'!J46/AH17&lt;0.6))),1,0))))</f>
        <v/>
      </c>
      <c r="AJ17" s="96"/>
    </row>
    <row r="18" spans="2:36" x14ac:dyDescent="0.2">
      <c r="B18" s="94"/>
      <c r="C18" s="118" t="s">
        <v>138</v>
      </c>
      <c r="D18" s="143"/>
      <c r="E18" s="143"/>
      <c r="F18" s="143"/>
      <c r="G18" s="143"/>
      <c r="H18" s="143"/>
      <c r="I18" s="143"/>
      <c r="J18" s="143"/>
      <c r="K18" s="143"/>
      <c r="L18" s="143"/>
      <c r="M18" s="143"/>
      <c r="N18" s="143"/>
      <c r="O18" s="143"/>
      <c r="P18" s="143"/>
      <c r="Q18" s="143"/>
      <c r="R18" s="143"/>
      <c r="S18" s="143"/>
      <c r="T18" s="143"/>
      <c r="U18" s="143"/>
      <c r="V18" s="143"/>
      <c r="W18" s="143"/>
      <c r="X18" s="143"/>
      <c r="Y18" s="143"/>
      <c r="Z18" s="143"/>
      <c r="AA18" s="143"/>
      <c r="AB18" s="143"/>
      <c r="AC18" s="143"/>
      <c r="AD18" s="143"/>
      <c r="AE18" s="143"/>
      <c r="AF18" s="143"/>
      <c r="AG18" s="143"/>
      <c r="AH18" s="106">
        <f t="shared" si="0"/>
        <v>0</v>
      </c>
      <c r="AI18" s="161" t="str">
        <f>IF(COUNTBLANK(D18:AG18)=30,"",IF(('Basis of calculations'!I66/AH18&gt;=0.25),3,IF(OR(('Basis of calculations'!I66/AH18&gt;=0.1),(('Basis of calculations'!I66+'Basis of calculations'!H66)/AH18&gt;=0.4)),2,IF(OR(('Basis of calculations'!I66&gt;0),('Basis of calculations'!I66+'Basis of calculations'!H66)/AH18&gt;0,(('Basis of calculations'!F66/AH18&lt;0.6))),1,0))))</f>
        <v/>
      </c>
      <c r="AJ18" s="96"/>
    </row>
    <row r="19" spans="2:36" x14ac:dyDescent="0.2">
      <c r="B19" s="94"/>
      <c r="C19" s="118" t="s">
        <v>28</v>
      </c>
      <c r="D19" s="143"/>
      <c r="E19" s="143"/>
      <c r="F19" s="143"/>
      <c r="G19" s="143"/>
      <c r="H19" s="143"/>
      <c r="I19" s="143"/>
      <c r="J19" s="143"/>
      <c r="K19" s="143"/>
      <c r="L19" s="143"/>
      <c r="M19" s="143"/>
      <c r="N19" s="143"/>
      <c r="O19" s="143"/>
      <c r="P19" s="143"/>
      <c r="Q19" s="143"/>
      <c r="R19" s="143"/>
      <c r="S19" s="143"/>
      <c r="T19" s="143"/>
      <c r="U19" s="143"/>
      <c r="V19" s="143"/>
      <c r="W19" s="143"/>
      <c r="X19" s="143"/>
      <c r="Y19" s="143"/>
      <c r="Z19" s="143"/>
      <c r="AA19" s="143"/>
      <c r="AB19" s="143"/>
      <c r="AC19" s="143"/>
      <c r="AD19" s="143"/>
      <c r="AE19" s="143"/>
      <c r="AF19" s="143"/>
      <c r="AG19" s="143"/>
      <c r="AH19" s="106">
        <f t="shared" si="0"/>
        <v>0</v>
      </c>
      <c r="AI19" s="161" t="str">
        <f>IF(COUNTBLANK(D19:AG19)=30,"",IF(('Basis of calculations'!M66/AH19&gt;=0.25),3,IF(OR(('Basis of calculations'!M66/AH19&gt;=0.1),(('Basis of calculations'!M66+'Basis of calculations'!L66)/AH19&gt;=0.4)),2,IF(OR(('Basis of calculations'!M66&gt;0),('Basis of calculations'!M66+'Basis of calculations'!L66)/AH19&gt;0,(('Basis of calculations'!J66/AH19&lt;0.6))),1,0))))</f>
        <v/>
      </c>
      <c r="AJ19" s="96"/>
    </row>
    <row r="20" spans="2:36" ht="17" thickBot="1" x14ac:dyDescent="0.25">
      <c r="B20" s="94"/>
      <c r="C20" s="118" t="s">
        <v>139</v>
      </c>
      <c r="D20" s="143"/>
      <c r="E20" s="143"/>
      <c r="F20" s="143"/>
      <c r="G20" s="143"/>
      <c r="H20" s="143"/>
      <c r="I20" s="143"/>
      <c r="J20" s="143"/>
      <c r="K20" s="143"/>
      <c r="L20" s="143"/>
      <c r="M20" s="143"/>
      <c r="N20" s="143"/>
      <c r="O20" s="143"/>
      <c r="P20" s="143"/>
      <c r="Q20" s="143"/>
      <c r="R20" s="143"/>
      <c r="S20" s="143"/>
      <c r="T20" s="143"/>
      <c r="U20" s="143"/>
      <c r="V20" s="143"/>
      <c r="W20" s="143"/>
      <c r="X20" s="143"/>
      <c r="Y20" s="143"/>
      <c r="Z20" s="143"/>
      <c r="AA20" s="143"/>
      <c r="AB20" s="143"/>
      <c r="AC20" s="143"/>
      <c r="AD20" s="143"/>
      <c r="AE20" s="143"/>
      <c r="AF20" s="143"/>
      <c r="AG20" s="143"/>
      <c r="AH20" s="111">
        <f t="shared" si="0"/>
        <v>0</v>
      </c>
      <c r="AI20" s="161" t="str">
        <f>IF(COUNTBLANK(D20:AG20)=30,"",IF(('Basis of calculations'!I87/AH20&gt;=0.25),3,IF(OR(('Basis of calculations'!I87/AH20&gt;=0.1),(('Basis of calculations'!I87+'Basis of calculations'!H87)/AH20&gt;=0.4)),2,IF(OR(('Basis of calculations'!I87&gt;0),('Basis of calculations'!I87+'Basis of calculations'!H87)/AH20&gt;0,(('Basis of calculations'!F87/AH20&lt;0.6))),1,0))))</f>
        <v/>
      </c>
      <c r="AJ20" s="96"/>
    </row>
    <row r="21" spans="2:36" x14ac:dyDescent="0.2">
      <c r="B21" s="94"/>
      <c r="C21" s="118" t="s">
        <v>29</v>
      </c>
      <c r="D21" s="143"/>
      <c r="E21" s="143"/>
      <c r="F21" s="143"/>
      <c r="G21" s="143"/>
      <c r="H21" s="143"/>
      <c r="I21" s="143"/>
      <c r="J21" s="143"/>
      <c r="K21" s="143"/>
      <c r="L21" s="143"/>
      <c r="M21" s="143"/>
      <c r="N21" s="143"/>
      <c r="O21" s="143"/>
      <c r="P21" s="143"/>
      <c r="Q21" s="143"/>
      <c r="R21" s="143"/>
      <c r="S21" s="143"/>
      <c r="T21" s="143"/>
      <c r="U21" s="143"/>
      <c r="V21" s="143"/>
      <c r="W21" s="143"/>
      <c r="X21" s="143"/>
      <c r="Y21" s="143"/>
      <c r="Z21" s="143"/>
      <c r="AA21" s="143"/>
      <c r="AB21" s="143"/>
      <c r="AC21" s="143"/>
      <c r="AD21" s="143"/>
      <c r="AE21" s="143"/>
      <c r="AF21" s="143"/>
      <c r="AG21" s="143"/>
      <c r="AH21" s="106">
        <f t="shared" si="0"/>
        <v>0</v>
      </c>
      <c r="AI21" s="161" t="str">
        <f>IF(COUNTBLANK(D21:AG21)=30,"",IF(('Basis of calculations'!M107/AH21&gt;=0.25),3,IF(OR(('Basis of calculations'!M107/AH21&gt;=0.1),(('Basis of calculations'!M107+'Basis of calculations'!L107)/AH21&gt;=0.4)),2,IF(OR(('Basis of calculations'!M107&gt;0),('Basis of calculations'!M107+'Basis of calculations'!L107)/AH21&gt;0,(('Basis of calculations'!J107/AH21&lt;0.6))),1,0))))</f>
        <v/>
      </c>
      <c r="AJ21" s="96"/>
    </row>
    <row r="22" spans="2:36" x14ac:dyDescent="0.2">
      <c r="B22" s="94"/>
      <c r="C22" s="118" t="s">
        <v>30</v>
      </c>
      <c r="D22" s="143"/>
      <c r="E22" s="143"/>
      <c r="F22" s="143"/>
      <c r="G22" s="143"/>
      <c r="H22" s="143"/>
      <c r="I22" s="143"/>
      <c r="J22" s="143"/>
      <c r="K22" s="143"/>
      <c r="L22" s="143"/>
      <c r="M22" s="143"/>
      <c r="N22" s="143"/>
      <c r="O22" s="143"/>
      <c r="P22" s="143"/>
      <c r="Q22" s="143"/>
      <c r="R22" s="143"/>
      <c r="S22" s="143"/>
      <c r="T22" s="143"/>
      <c r="U22" s="143"/>
      <c r="V22" s="143"/>
      <c r="W22" s="143"/>
      <c r="X22" s="143"/>
      <c r="Y22" s="143"/>
      <c r="Z22" s="143"/>
      <c r="AA22" s="143"/>
      <c r="AB22" s="143"/>
      <c r="AC22" s="143"/>
      <c r="AD22" s="143"/>
      <c r="AE22" s="143"/>
      <c r="AF22" s="143"/>
      <c r="AG22" s="143"/>
      <c r="AH22" s="106">
        <f t="shared" si="0"/>
        <v>0</v>
      </c>
      <c r="AI22" s="161" t="str">
        <f>IF(COUNTBLANK(D22:AG22)=30,"",IF(('Basis of calculations'!I107/AH22&gt;=0.25),3,IF(OR(('Basis of calculations'!I107/AH22&gt;=0.1),(('Basis of calculations'!I107+'Basis of calculations'!H107)/AH22&gt;=0.4)),2,IF(OR(('Basis of calculations'!I107&gt;0),('Basis of calculations'!I107+'Basis of calculations'!H107)/AH22&gt;0,(('Basis of calculations'!F107/AH22&lt;0.6))),1,0))))</f>
        <v/>
      </c>
      <c r="AJ22" s="96"/>
    </row>
    <row r="23" spans="2:36" x14ac:dyDescent="0.2">
      <c r="B23" s="94"/>
      <c r="C23" s="118" t="s">
        <v>31</v>
      </c>
      <c r="D23" s="143"/>
      <c r="E23" s="143"/>
      <c r="F23" s="143"/>
      <c r="G23" s="143"/>
      <c r="H23" s="143"/>
      <c r="I23" s="143"/>
      <c r="J23" s="143"/>
      <c r="K23" s="143"/>
      <c r="L23" s="143"/>
      <c r="M23" s="143"/>
      <c r="N23" s="143"/>
      <c r="O23" s="143"/>
      <c r="P23" s="143"/>
      <c r="Q23" s="143"/>
      <c r="R23" s="143"/>
      <c r="S23" s="143"/>
      <c r="T23" s="143"/>
      <c r="U23" s="143"/>
      <c r="V23" s="143"/>
      <c r="W23" s="143"/>
      <c r="X23" s="143"/>
      <c r="Y23" s="143"/>
      <c r="Z23" s="143"/>
      <c r="AA23" s="143"/>
      <c r="AB23" s="143"/>
      <c r="AC23" s="143"/>
      <c r="AD23" s="143"/>
      <c r="AE23" s="143"/>
      <c r="AF23" s="143"/>
      <c r="AG23" s="143"/>
      <c r="AH23" s="106">
        <f t="shared" si="0"/>
        <v>0</v>
      </c>
      <c r="AI23" s="161" t="str">
        <f>IF(COUNTBLANK(D23:AG23)=30,"",IF(('Basis of calculations'!M127/AH23&gt;=0.25),3,IF(OR(('Basis of calculations'!M127/AH23&gt;=0.1),(('Basis of calculations'!M127+'Basis of calculations'!L127)/AH23&gt;=0.4)),2,IF(OR(('Basis of calculations'!M127&gt;0),('Basis of calculations'!M127+'Basis of calculations'!L127)/AH23&gt;0,(('Basis of calculations'!J127/AH23&lt;0.6))),1,0))))</f>
        <v/>
      </c>
      <c r="AJ23" s="96"/>
    </row>
    <row r="24" spans="2:36" ht="17" thickBot="1" x14ac:dyDescent="0.25">
      <c r="B24" s="94"/>
      <c r="C24" s="152" t="s">
        <v>32</v>
      </c>
      <c r="D24" s="143"/>
      <c r="E24" s="143"/>
      <c r="F24" s="143"/>
      <c r="G24" s="143"/>
      <c r="H24" s="143"/>
      <c r="I24" s="143"/>
      <c r="J24" s="149"/>
      <c r="K24" s="149"/>
      <c r="L24" s="149"/>
      <c r="M24" s="149"/>
      <c r="N24" s="149"/>
      <c r="O24" s="149"/>
      <c r="P24" s="149"/>
      <c r="Q24" s="149"/>
      <c r="R24" s="149"/>
      <c r="S24" s="149"/>
      <c r="T24" s="149"/>
      <c r="U24" s="149"/>
      <c r="V24" s="149"/>
      <c r="W24" s="149"/>
      <c r="X24" s="149"/>
      <c r="Y24" s="149"/>
      <c r="Z24" s="149"/>
      <c r="AA24" s="149"/>
      <c r="AB24" s="149"/>
      <c r="AC24" s="149"/>
      <c r="AD24" s="149"/>
      <c r="AE24" s="149"/>
      <c r="AF24" s="149"/>
      <c r="AG24" s="149"/>
      <c r="AH24" s="197">
        <f t="shared" si="0"/>
        <v>0</v>
      </c>
      <c r="AI24" s="198" t="str">
        <f>IF(COUNTBLANK(D24:AG24)=30,"",IF(('Basis of calculations'!I127/AH24&gt;=0.25),3,IF(OR(('Basis of calculations'!I127/AH24&gt;=0.1),(('Basis of calculations'!I127+'Basis of calculations'!H127)/AH24&gt;=0.4)),2,IF(OR(('Basis of calculations'!I127&gt;0),('Basis of calculations'!I127+'Basis of calculations'!H127)/AH24&gt;0,(('Basis of calculations'!F127/AH24&lt;0.6))),1,0))))</f>
        <v/>
      </c>
      <c r="AJ24" s="96"/>
    </row>
    <row r="25" spans="2:36" x14ac:dyDescent="0.2">
      <c r="B25" s="94"/>
      <c r="C25" s="199" t="s">
        <v>6</v>
      </c>
      <c r="D25" s="203" t="str">
        <f>+IF(COUNTBLANK(D18:D24)&gt;4,"",((IF(COUNTBLANK(D15)=0,D15^2,0)+(D16)^2+0.5*(D17)^2+D18^2+D19^2+2*D20^2+D21^2+D22^2+D23^2+D24^2)/(9*(10-COUNTBLANK(D15:D16)-COUNTBLANK(D18:D24)-COUNTBLANK(D20)+0.5*(1-COUNTBLANK(D17))))*100))</f>
        <v/>
      </c>
      <c r="E25" s="200" t="str">
        <f>+IF(COUNTBLANK(E18:E24)&gt;4,"",((IF(COUNTBLANK(E15)=0,E15^2,0)+(E16)^2+0.5*(E17)^2+E18^2+E19^2+2*E20^2+E21^2+E22^2+E23^2+E24^2)/(9*(10-COUNTBLANK(E15:E16)-COUNTBLANK(E18:E24)-COUNTBLANK(E20)+0.5*(1-COUNTBLANK(E17))))*100))</f>
        <v/>
      </c>
      <c r="F25" s="200" t="str">
        <f>+IF(COUNTBLANK(F18:F24)&gt;4,"",((IF(COUNTBLANK(F15)=0,F15^2,0)+(F16)^2+0.5*(F17)^2+F18^2+F19^2+2*F20^2+F21^2+F22^2+F23^2+F24^2)/(9*(10-COUNTBLANK(F15:F16)-COUNTBLANK(F18:F24)-COUNTBLANK(F20)+0.5*(1-COUNTBLANK(F17))))*100))</f>
        <v/>
      </c>
      <c r="G25" s="200" t="str">
        <f>+IF(COUNTBLANK(G18:G24)&gt;4,"",((IF(COUNTBLANK(G15)=0,G15^2,0)+(G16)^2+0.5*(G17)^2+G18^2+G19^2+2*G20^2+G21^2+G22^2+G23^2+G24^2)/(9*(10-COUNTBLANK(G15:G16)-COUNTBLANK(G18:G24)-COUNTBLANK(G20)+0.5*(1-COUNTBLANK(G17))))*100))</f>
        <v/>
      </c>
      <c r="H25" s="200" t="str">
        <f>+IF(COUNTBLANK(H18:H24)&gt;4,"",((IF(COUNTBLANK(H15)=0,H15^2,0)+(H16)^2+0.5*(H17)^2+H18^2+H19^2+2*H20^2+H21^2+H22^2+H23^2+H24^2)/(9*(10-COUNTBLANK(H15:H16)-COUNTBLANK(H18:H24)-COUNTBLANK(H20)+0.5*(1-COUNTBLANK(H17))))*100))</f>
        <v/>
      </c>
      <c r="I25" s="200" t="str">
        <f t="shared" ref="I25:AH25" si="1">+IF(COUNTBLANK(I18:I24)&gt;4,"",((IF(COUNTBLANK(I15)=0,I15^2,0)+(I16)^2+0.5*(I17)^2+I18^2+I19^2+2*I20^2+I21^2+I22^2+I23^2+I24^2)/(9*(10-COUNTBLANK(I15:I16)-COUNTBLANK(I18:I24)-COUNTBLANK(I20)+0.5*(1-COUNTBLANK(I17))))*100))</f>
        <v/>
      </c>
      <c r="J25" s="200" t="str">
        <f t="shared" si="1"/>
        <v/>
      </c>
      <c r="K25" s="200" t="str">
        <f t="shared" si="1"/>
        <v/>
      </c>
      <c r="L25" s="200" t="str">
        <f t="shared" si="1"/>
        <v/>
      </c>
      <c r="M25" s="200" t="str">
        <f t="shared" si="1"/>
        <v/>
      </c>
      <c r="N25" s="200" t="str">
        <f t="shared" si="1"/>
        <v/>
      </c>
      <c r="O25" s="200" t="str">
        <f t="shared" si="1"/>
        <v/>
      </c>
      <c r="P25" s="200" t="str">
        <f t="shared" si="1"/>
        <v/>
      </c>
      <c r="Q25" s="200" t="str">
        <f t="shared" si="1"/>
        <v/>
      </c>
      <c r="R25" s="200" t="str">
        <f t="shared" si="1"/>
        <v/>
      </c>
      <c r="S25" s="200" t="str">
        <f t="shared" si="1"/>
        <v/>
      </c>
      <c r="T25" s="200" t="str">
        <f t="shared" si="1"/>
        <v/>
      </c>
      <c r="U25" s="200" t="str">
        <f t="shared" si="1"/>
        <v/>
      </c>
      <c r="V25" s="200" t="str">
        <f t="shared" si="1"/>
        <v/>
      </c>
      <c r="W25" s="200" t="str">
        <f t="shared" si="1"/>
        <v/>
      </c>
      <c r="X25" s="200" t="str">
        <f t="shared" si="1"/>
        <v/>
      </c>
      <c r="Y25" s="200" t="str">
        <f t="shared" si="1"/>
        <v/>
      </c>
      <c r="Z25" s="200" t="str">
        <f t="shared" si="1"/>
        <v/>
      </c>
      <c r="AA25" s="200" t="str">
        <f t="shared" si="1"/>
        <v/>
      </c>
      <c r="AB25" s="200" t="str">
        <f t="shared" si="1"/>
        <v/>
      </c>
      <c r="AC25" s="200" t="str">
        <f t="shared" si="1"/>
        <v/>
      </c>
      <c r="AD25" s="200" t="str">
        <f t="shared" si="1"/>
        <v/>
      </c>
      <c r="AE25" s="200" t="str">
        <f t="shared" si="1"/>
        <v/>
      </c>
      <c r="AF25" s="200" t="str">
        <f t="shared" si="1"/>
        <v/>
      </c>
      <c r="AG25" s="200" t="str">
        <f t="shared" si="1"/>
        <v/>
      </c>
      <c r="AH25" s="201">
        <f t="shared" si="1"/>
        <v>0</v>
      </c>
      <c r="AI25" s="229"/>
      <c r="AJ25" s="96"/>
    </row>
    <row r="26" spans="2:36" ht="17" thickBot="1" x14ac:dyDescent="0.25">
      <c r="B26" s="94"/>
      <c r="C26" s="116" t="s">
        <v>140</v>
      </c>
      <c r="D26" s="204" t="str">
        <f>+IF(D25="","",IF(D25&gt;=30,3,IF(D25&gt;=10,2,IF(MAX(D16:D24)=3,2,IF(D25&lt;&gt;0,1,0)))))</f>
        <v/>
      </c>
      <c r="E26" s="159" t="str">
        <f t="shared" ref="E26" si="2">+IF(E25="","",IF(E25&gt;=30,3,IF(E25&gt;=10,2,IF(MAX(E16:E24)=3,2,IF(E25&lt;&gt;0,1,0)))))</f>
        <v/>
      </c>
      <c r="F26" s="159" t="str">
        <f>+IF(F25="","",IF(F25&gt;=30,3,IF(F25&gt;=10,2,IF(MAX(F16:F24)=3,2,IF(F25&lt;&gt;0,1,0)))))</f>
        <v/>
      </c>
      <c r="G26" s="159" t="str">
        <f>+IF(G25="","",IF(G25&gt;=30,3,IF(G25&gt;=10,2,IF(MAX(G16:G24)=3,2,IF(G25&lt;&gt;0,1,0)))))</f>
        <v/>
      </c>
      <c r="H26" s="159" t="str">
        <f t="shared" ref="H26:AH26" si="3">+IF(H25="","",IF(H25&gt;=30,3,IF(H25&gt;=10,2,IF(MAX(H16:H24)=3,2,IF(H25&lt;&gt;0,1,0)))))</f>
        <v/>
      </c>
      <c r="I26" s="159" t="str">
        <f t="shared" si="3"/>
        <v/>
      </c>
      <c r="J26" s="159" t="str">
        <f t="shared" si="3"/>
        <v/>
      </c>
      <c r="K26" s="159" t="str">
        <f t="shared" si="3"/>
        <v/>
      </c>
      <c r="L26" s="159" t="str">
        <f t="shared" si="3"/>
        <v/>
      </c>
      <c r="M26" s="159" t="str">
        <f t="shared" si="3"/>
        <v/>
      </c>
      <c r="N26" s="159" t="str">
        <f t="shared" si="3"/>
        <v/>
      </c>
      <c r="O26" s="159" t="str">
        <f t="shared" si="3"/>
        <v/>
      </c>
      <c r="P26" s="159" t="str">
        <f t="shared" si="3"/>
        <v/>
      </c>
      <c r="Q26" s="159" t="str">
        <f t="shared" si="3"/>
        <v/>
      </c>
      <c r="R26" s="159" t="str">
        <f t="shared" si="3"/>
        <v/>
      </c>
      <c r="S26" s="159" t="str">
        <f t="shared" si="3"/>
        <v/>
      </c>
      <c r="T26" s="159" t="str">
        <f t="shared" si="3"/>
        <v/>
      </c>
      <c r="U26" s="159" t="str">
        <f t="shared" si="3"/>
        <v/>
      </c>
      <c r="V26" s="159" t="str">
        <f t="shared" si="3"/>
        <v/>
      </c>
      <c r="W26" s="159" t="str">
        <f t="shared" si="3"/>
        <v/>
      </c>
      <c r="X26" s="159" t="str">
        <f t="shared" si="3"/>
        <v/>
      </c>
      <c r="Y26" s="159" t="str">
        <f t="shared" si="3"/>
        <v/>
      </c>
      <c r="Z26" s="159" t="str">
        <f t="shared" si="3"/>
        <v/>
      </c>
      <c r="AA26" s="159" t="str">
        <f t="shared" si="3"/>
        <v/>
      </c>
      <c r="AB26" s="159" t="str">
        <f t="shared" si="3"/>
        <v/>
      </c>
      <c r="AC26" s="159" t="str">
        <f t="shared" si="3"/>
        <v/>
      </c>
      <c r="AD26" s="159" t="str">
        <f t="shared" si="3"/>
        <v/>
      </c>
      <c r="AE26" s="159" t="str">
        <f t="shared" si="3"/>
        <v/>
      </c>
      <c r="AF26" s="159" t="str">
        <f t="shared" si="3"/>
        <v/>
      </c>
      <c r="AG26" s="159" t="str">
        <f>+IF(AG25="","",IF(AG25&gt;=30,3,IF(AG25&gt;=10,2,IF(MAX(AG16:AG24)=3,2,IF(AG25&lt;&gt;0,1,0)))))</f>
        <v/>
      </c>
      <c r="AH26" s="160">
        <f t="shared" si="3"/>
        <v>0</v>
      </c>
      <c r="AI26" s="230"/>
      <c r="AJ26" s="96"/>
    </row>
    <row r="27" spans="2:36" ht="17" thickBot="1" x14ac:dyDescent="0.25">
      <c r="B27" s="94"/>
      <c r="C27" s="117"/>
      <c r="D27" s="140"/>
      <c r="E27" s="140"/>
      <c r="F27" s="140"/>
      <c r="G27" s="140"/>
      <c r="H27" s="140"/>
      <c r="I27" s="140"/>
      <c r="J27" s="140"/>
      <c r="K27" s="140"/>
      <c r="L27" s="140"/>
      <c r="M27" s="140"/>
      <c r="N27" s="140"/>
      <c r="O27" s="140"/>
      <c r="P27" s="140"/>
      <c r="Q27" s="140"/>
      <c r="R27" s="140"/>
      <c r="S27" s="140"/>
      <c r="T27" s="140"/>
      <c r="U27" s="140"/>
      <c r="V27" s="140"/>
      <c r="W27" s="140"/>
      <c r="X27" s="140"/>
      <c r="Y27" s="140"/>
      <c r="Z27" s="140"/>
      <c r="AA27" s="140"/>
      <c r="AB27" s="140"/>
      <c r="AC27" s="140"/>
      <c r="AD27" s="140"/>
      <c r="AE27" s="140"/>
      <c r="AF27" s="140"/>
      <c r="AG27" s="140"/>
      <c r="AH27" s="140"/>
      <c r="AI27" s="140"/>
      <c r="AJ27" s="96"/>
    </row>
    <row r="28" spans="2:36" ht="17" thickBot="1" x14ac:dyDescent="0.25">
      <c r="B28" s="94"/>
      <c r="C28" s="386"/>
      <c r="D28" s="388" t="s">
        <v>53</v>
      </c>
      <c r="E28" s="389"/>
      <c r="F28" s="389"/>
      <c r="G28" s="389"/>
      <c r="H28" s="389"/>
      <c r="I28" s="389"/>
      <c r="J28" s="389"/>
      <c r="K28" s="389"/>
      <c r="L28" s="389"/>
      <c r="M28" s="389"/>
      <c r="N28" s="389"/>
      <c r="O28" s="389"/>
      <c r="P28" s="389"/>
      <c r="Q28" s="389"/>
      <c r="R28" s="389"/>
      <c r="S28" s="389"/>
      <c r="T28" s="389"/>
      <c r="U28" s="389"/>
      <c r="V28" s="389"/>
      <c r="W28" s="389"/>
      <c r="X28" s="389"/>
      <c r="Y28" s="389"/>
      <c r="Z28" s="389"/>
      <c r="AA28" s="389"/>
      <c r="AB28" s="389"/>
      <c r="AC28" s="389"/>
      <c r="AD28" s="389"/>
      <c r="AE28" s="389"/>
      <c r="AF28" s="389"/>
      <c r="AG28" s="389"/>
      <c r="AH28" s="389"/>
      <c r="AI28" s="390"/>
      <c r="AJ28" s="96"/>
    </row>
    <row r="29" spans="2:36" ht="19" x14ac:dyDescent="0.2">
      <c r="B29" s="94"/>
      <c r="C29" s="387"/>
      <c r="D29" s="175">
        <v>1</v>
      </c>
      <c r="E29" s="169">
        <v>2</v>
      </c>
      <c r="F29" s="169">
        <v>3</v>
      </c>
      <c r="G29" s="169">
        <v>4</v>
      </c>
      <c r="H29" s="169">
        <v>5</v>
      </c>
      <c r="I29" s="169">
        <v>6</v>
      </c>
      <c r="J29" s="169">
        <v>7</v>
      </c>
      <c r="K29" s="169">
        <v>8</v>
      </c>
      <c r="L29" s="169">
        <v>9</v>
      </c>
      <c r="M29" s="169">
        <v>10</v>
      </c>
      <c r="N29" s="169">
        <v>11</v>
      </c>
      <c r="O29" s="169">
        <v>12</v>
      </c>
      <c r="P29" s="169">
        <v>13</v>
      </c>
      <c r="Q29" s="169">
        <v>14</v>
      </c>
      <c r="R29" s="169">
        <v>15</v>
      </c>
      <c r="S29" s="169">
        <v>16</v>
      </c>
      <c r="T29" s="169">
        <v>17</v>
      </c>
      <c r="U29" s="169">
        <v>18</v>
      </c>
      <c r="V29" s="169">
        <v>19</v>
      </c>
      <c r="W29" s="169">
        <v>20</v>
      </c>
      <c r="X29" s="169">
        <v>21</v>
      </c>
      <c r="Y29" s="169">
        <v>22</v>
      </c>
      <c r="Z29" s="169">
        <v>23</v>
      </c>
      <c r="AA29" s="169">
        <v>24</v>
      </c>
      <c r="AB29" s="169">
        <v>25</v>
      </c>
      <c r="AC29" s="169">
        <v>26</v>
      </c>
      <c r="AD29" s="169">
        <v>27</v>
      </c>
      <c r="AE29" s="169">
        <v>28</v>
      </c>
      <c r="AF29" s="169">
        <v>29</v>
      </c>
      <c r="AG29" s="169">
        <v>30</v>
      </c>
      <c r="AH29" s="119"/>
      <c r="AI29" s="128" t="s">
        <v>61</v>
      </c>
      <c r="AJ29" s="96"/>
    </row>
    <row r="30" spans="2:36" ht="19" x14ac:dyDescent="0.2">
      <c r="B30" s="94"/>
      <c r="C30" s="148" t="s">
        <v>33</v>
      </c>
      <c r="D30" s="143"/>
      <c r="E30" s="107"/>
      <c r="F30" s="107"/>
      <c r="G30" s="107"/>
      <c r="H30" s="107"/>
      <c r="I30" s="107"/>
      <c r="J30" s="107"/>
      <c r="K30" s="108"/>
      <c r="L30" s="108"/>
      <c r="M30" s="108"/>
      <c r="N30" s="107"/>
      <c r="O30" s="107"/>
      <c r="P30" s="107"/>
      <c r="Q30" s="107"/>
      <c r="R30" s="107"/>
      <c r="S30" s="107"/>
      <c r="T30" s="107"/>
      <c r="U30" s="107"/>
      <c r="V30" s="107"/>
      <c r="W30" s="107"/>
      <c r="X30" s="107"/>
      <c r="Y30" s="107"/>
      <c r="Z30" s="108"/>
      <c r="AA30" s="108"/>
      <c r="AB30" s="108"/>
      <c r="AC30" s="107"/>
      <c r="AD30" s="107"/>
      <c r="AE30" s="107"/>
      <c r="AF30" s="107"/>
      <c r="AG30" s="107"/>
      <c r="AH30" s="119"/>
      <c r="AI30" s="231"/>
      <c r="AJ30" s="96"/>
    </row>
    <row r="31" spans="2:36" ht="19" x14ac:dyDescent="0.2">
      <c r="B31" s="94"/>
      <c r="C31" s="118" t="s">
        <v>3</v>
      </c>
      <c r="D31" s="151"/>
      <c r="E31" s="108"/>
      <c r="F31" s="108"/>
      <c r="G31" s="108"/>
      <c r="H31" s="108"/>
      <c r="I31" s="108"/>
      <c r="J31" s="108"/>
      <c r="K31" s="108"/>
      <c r="L31" s="108"/>
      <c r="M31" s="108"/>
      <c r="N31" s="108"/>
      <c r="O31" s="108"/>
      <c r="P31" s="108"/>
      <c r="Q31" s="108"/>
      <c r="R31" s="108"/>
      <c r="S31" s="108"/>
      <c r="T31" s="108"/>
      <c r="U31" s="108"/>
      <c r="V31" s="108"/>
      <c r="W31" s="108"/>
      <c r="X31" s="108"/>
      <c r="Y31" s="108"/>
      <c r="Z31" s="108"/>
      <c r="AA31" s="108"/>
      <c r="AB31" s="108"/>
      <c r="AC31" s="108"/>
      <c r="AD31" s="108"/>
      <c r="AE31" s="108"/>
      <c r="AF31" s="108"/>
      <c r="AG31" s="108"/>
      <c r="AH31" s="119"/>
      <c r="AI31" s="171" t="str">
        <f>IF(COUNTBLANK(D31:AG31)=30,"",AVERAGE(D31:AG31))</f>
        <v/>
      </c>
      <c r="AJ31" s="96"/>
    </row>
    <row r="32" spans="2:36" ht="19" x14ac:dyDescent="0.2">
      <c r="B32" s="94"/>
      <c r="C32" s="148" t="s">
        <v>34</v>
      </c>
      <c r="D32" s="143"/>
      <c r="E32" s="107"/>
      <c r="F32" s="107"/>
      <c r="G32" s="107"/>
      <c r="H32" s="107"/>
      <c r="I32" s="107"/>
      <c r="J32" s="107"/>
      <c r="K32" s="108"/>
      <c r="L32" s="108"/>
      <c r="M32" s="108"/>
      <c r="N32" s="107"/>
      <c r="O32" s="107"/>
      <c r="P32" s="107"/>
      <c r="Q32" s="107"/>
      <c r="R32" s="107"/>
      <c r="S32" s="107"/>
      <c r="T32" s="107"/>
      <c r="U32" s="107"/>
      <c r="V32" s="107"/>
      <c r="W32" s="107"/>
      <c r="X32" s="107"/>
      <c r="Y32" s="107"/>
      <c r="Z32" s="108"/>
      <c r="AA32" s="108"/>
      <c r="AB32" s="108"/>
      <c r="AC32" s="107"/>
      <c r="AD32" s="107"/>
      <c r="AE32" s="107"/>
      <c r="AF32" s="107"/>
      <c r="AG32" s="107"/>
      <c r="AH32" s="119"/>
      <c r="AI32" s="171" t="str">
        <f t="shared" ref="AI32:AI39" si="4">IF(COUNTBLANK(D32:AG32)=30,"",AVERAGE(D32:AG32))</f>
        <v/>
      </c>
      <c r="AJ32" s="96"/>
    </row>
    <row r="33" spans="2:36" ht="19" x14ac:dyDescent="0.2">
      <c r="B33" s="94"/>
      <c r="C33" s="118" t="s">
        <v>35</v>
      </c>
      <c r="D33" s="143"/>
      <c r="E33" s="107"/>
      <c r="F33" s="107"/>
      <c r="G33" s="107"/>
      <c r="H33" s="107"/>
      <c r="I33" s="107"/>
      <c r="J33" s="107"/>
      <c r="K33" s="108"/>
      <c r="L33" s="108"/>
      <c r="M33" s="108"/>
      <c r="N33" s="107"/>
      <c r="O33" s="108"/>
      <c r="P33" s="107"/>
      <c r="Q33" s="107"/>
      <c r="R33" s="107"/>
      <c r="S33" s="107"/>
      <c r="T33" s="107"/>
      <c r="U33" s="107"/>
      <c r="V33" s="107"/>
      <c r="W33" s="107"/>
      <c r="X33" s="107"/>
      <c r="Y33" s="107"/>
      <c r="Z33" s="108"/>
      <c r="AA33" s="108"/>
      <c r="AB33" s="108"/>
      <c r="AC33" s="107"/>
      <c r="AD33" s="108"/>
      <c r="AE33" s="107"/>
      <c r="AF33" s="107"/>
      <c r="AG33" s="107"/>
      <c r="AH33" s="119"/>
      <c r="AI33" s="171" t="str">
        <f t="shared" si="4"/>
        <v/>
      </c>
      <c r="AJ33" s="96"/>
    </row>
    <row r="34" spans="2:36" ht="19" x14ac:dyDescent="0.2">
      <c r="B34" s="94"/>
      <c r="C34" s="118" t="s">
        <v>36</v>
      </c>
      <c r="D34" s="143"/>
      <c r="E34" s="107"/>
      <c r="F34" s="107"/>
      <c r="G34" s="107"/>
      <c r="H34" s="107"/>
      <c r="I34" s="107"/>
      <c r="J34" s="107"/>
      <c r="K34" s="108"/>
      <c r="L34" s="108"/>
      <c r="M34" s="108"/>
      <c r="N34" s="107"/>
      <c r="O34" s="108"/>
      <c r="P34" s="107"/>
      <c r="Q34" s="107"/>
      <c r="R34" s="107"/>
      <c r="S34" s="107"/>
      <c r="T34" s="107"/>
      <c r="U34" s="107"/>
      <c r="V34" s="107"/>
      <c r="W34" s="107"/>
      <c r="X34" s="107"/>
      <c r="Y34" s="107"/>
      <c r="Z34" s="108"/>
      <c r="AA34" s="108"/>
      <c r="AB34" s="108"/>
      <c r="AC34" s="107"/>
      <c r="AD34" s="108"/>
      <c r="AE34" s="107"/>
      <c r="AF34" s="107"/>
      <c r="AG34" s="107"/>
      <c r="AH34" s="119"/>
      <c r="AI34" s="171" t="str">
        <f t="shared" si="4"/>
        <v/>
      </c>
      <c r="AJ34" s="96"/>
    </row>
    <row r="35" spans="2:36" ht="19" x14ac:dyDescent="0.2">
      <c r="B35" s="94"/>
      <c r="C35" s="147" t="s">
        <v>37</v>
      </c>
      <c r="D35" s="143"/>
      <c r="E35" s="107"/>
      <c r="F35" s="107"/>
      <c r="G35" s="107"/>
      <c r="H35" s="107"/>
      <c r="I35" s="107"/>
      <c r="J35" s="107"/>
      <c r="K35" s="108"/>
      <c r="L35" s="108"/>
      <c r="M35" s="108"/>
      <c r="N35" s="107"/>
      <c r="O35" s="108"/>
      <c r="P35" s="107"/>
      <c r="Q35" s="107"/>
      <c r="R35" s="107"/>
      <c r="S35" s="107"/>
      <c r="T35" s="107"/>
      <c r="U35" s="107"/>
      <c r="V35" s="107"/>
      <c r="W35" s="107"/>
      <c r="X35" s="107"/>
      <c r="Y35" s="107"/>
      <c r="Z35" s="108"/>
      <c r="AA35" s="108"/>
      <c r="AB35" s="108"/>
      <c r="AC35" s="107"/>
      <c r="AD35" s="108"/>
      <c r="AE35" s="107"/>
      <c r="AF35" s="107"/>
      <c r="AG35" s="107"/>
      <c r="AH35" s="119"/>
      <c r="AI35" s="171" t="str">
        <f t="shared" si="4"/>
        <v/>
      </c>
      <c r="AJ35" s="96"/>
    </row>
    <row r="36" spans="2:36" ht="19" x14ac:dyDescent="0.2">
      <c r="B36" s="94"/>
      <c r="C36" s="118" t="s">
        <v>38</v>
      </c>
      <c r="D36" s="143"/>
      <c r="E36" s="107"/>
      <c r="F36" s="107"/>
      <c r="G36" s="107"/>
      <c r="H36" s="107"/>
      <c r="I36" s="107"/>
      <c r="J36" s="107"/>
      <c r="K36" s="108"/>
      <c r="L36" s="108"/>
      <c r="M36" s="108"/>
      <c r="N36" s="107"/>
      <c r="O36" s="108"/>
      <c r="P36" s="107"/>
      <c r="Q36" s="107"/>
      <c r="R36" s="107"/>
      <c r="S36" s="107"/>
      <c r="T36" s="107"/>
      <c r="U36" s="107"/>
      <c r="V36" s="107"/>
      <c r="W36" s="107"/>
      <c r="X36" s="107"/>
      <c r="Y36" s="107"/>
      <c r="Z36" s="108"/>
      <c r="AA36" s="108"/>
      <c r="AB36" s="108"/>
      <c r="AC36" s="107"/>
      <c r="AD36" s="108"/>
      <c r="AE36" s="107"/>
      <c r="AF36" s="107"/>
      <c r="AG36" s="107"/>
      <c r="AH36" s="119"/>
      <c r="AI36" s="171" t="str">
        <f t="shared" si="4"/>
        <v/>
      </c>
      <c r="AJ36" s="96"/>
    </row>
    <row r="37" spans="2:36" ht="19" x14ac:dyDescent="0.2">
      <c r="B37" s="94"/>
      <c r="C37" s="148" t="s">
        <v>141</v>
      </c>
      <c r="D37" s="143"/>
      <c r="E37" s="107"/>
      <c r="F37" s="107"/>
      <c r="G37" s="107"/>
      <c r="H37" s="107"/>
      <c r="I37" s="107"/>
      <c r="J37" s="107"/>
      <c r="K37" s="108"/>
      <c r="L37" s="108"/>
      <c r="M37" s="108"/>
      <c r="N37" s="107"/>
      <c r="O37" s="108"/>
      <c r="P37" s="107"/>
      <c r="Q37" s="107"/>
      <c r="R37" s="107"/>
      <c r="S37" s="107"/>
      <c r="T37" s="107"/>
      <c r="U37" s="107"/>
      <c r="V37" s="107"/>
      <c r="W37" s="107"/>
      <c r="X37" s="107"/>
      <c r="Y37" s="107"/>
      <c r="Z37" s="108"/>
      <c r="AA37" s="108"/>
      <c r="AB37" s="108"/>
      <c r="AC37" s="107"/>
      <c r="AD37" s="108"/>
      <c r="AE37" s="107"/>
      <c r="AF37" s="107"/>
      <c r="AG37" s="107"/>
      <c r="AH37" s="119"/>
      <c r="AI37" s="171" t="str">
        <f t="shared" si="4"/>
        <v/>
      </c>
      <c r="AJ37" s="96"/>
    </row>
    <row r="38" spans="2:36" ht="19" x14ac:dyDescent="0.2">
      <c r="B38" s="94"/>
      <c r="C38" s="118" t="s">
        <v>39</v>
      </c>
      <c r="D38" s="143"/>
      <c r="E38" s="107"/>
      <c r="F38" s="107"/>
      <c r="G38" s="107"/>
      <c r="H38" s="107"/>
      <c r="I38" s="107"/>
      <c r="J38" s="107"/>
      <c r="K38" s="108"/>
      <c r="L38" s="108"/>
      <c r="M38" s="108"/>
      <c r="N38" s="107"/>
      <c r="O38" s="108"/>
      <c r="P38" s="107"/>
      <c r="Q38" s="107"/>
      <c r="R38" s="107"/>
      <c r="S38" s="107"/>
      <c r="T38" s="107"/>
      <c r="U38" s="107"/>
      <c r="V38" s="107"/>
      <c r="W38" s="107"/>
      <c r="X38" s="107"/>
      <c r="Y38" s="107"/>
      <c r="Z38" s="108"/>
      <c r="AA38" s="108"/>
      <c r="AB38" s="108"/>
      <c r="AC38" s="107"/>
      <c r="AD38" s="108"/>
      <c r="AE38" s="107"/>
      <c r="AF38" s="107"/>
      <c r="AG38" s="107"/>
      <c r="AH38" s="119"/>
      <c r="AI38" s="171" t="str">
        <f t="shared" si="4"/>
        <v/>
      </c>
      <c r="AJ38" s="96"/>
    </row>
    <row r="39" spans="2:36" ht="19" x14ac:dyDescent="0.2">
      <c r="B39" s="94"/>
      <c r="C39" s="118" t="s">
        <v>40</v>
      </c>
      <c r="D39" s="143"/>
      <c r="E39" s="107"/>
      <c r="F39" s="107"/>
      <c r="G39" s="107"/>
      <c r="H39" s="107"/>
      <c r="I39" s="107"/>
      <c r="J39" s="107"/>
      <c r="K39" s="108"/>
      <c r="L39" s="108"/>
      <c r="M39" s="108"/>
      <c r="N39" s="107"/>
      <c r="O39" s="108"/>
      <c r="P39" s="107"/>
      <c r="Q39" s="107"/>
      <c r="R39" s="107"/>
      <c r="S39" s="107"/>
      <c r="T39" s="107"/>
      <c r="U39" s="107"/>
      <c r="V39" s="107"/>
      <c r="W39" s="107"/>
      <c r="X39" s="107"/>
      <c r="Y39" s="107"/>
      <c r="Z39" s="108"/>
      <c r="AA39" s="108"/>
      <c r="AB39" s="108"/>
      <c r="AC39" s="107"/>
      <c r="AD39" s="108"/>
      <c r="AE39" s="107"/>
      <c r="AF39" s="107"/>
      <c r="AG39" s="107"/>
      <c r="AH39" s="119"/>
      <c r="AI39" s="171" t="str">
        <f t="shared" si="4"/>
        <v/>
      </c>
      <c r="AJ39" s="96"/>
    </row>
    <row r="40" spans="2:36" ht="20" thickBot="1" x14ac:dyDescent="0.25">
      <c r="B40" s="94"/>
      <c r="C40" s="114" t="s">
        <v>142</v>
      </c>
      <c r="D40" s="144"/>
      <c r="E40" s="109"/>
      <c r="F40" s="109"/>
      <c r="G40" s="109"/>
      <c r="H40" s="109"/>
      <c r="I40" s="109"/>
      <c r="J40" s="109"/>
      <c r="K40" s="110"/>
      <c r="L40" s="110"/>
      <c r="M40" s="110"/>
      <c r="N40" s="109"/>
      <c r="O40" s="110"/>
      <c r="P40" s="109"/>
      <c r="Q40" s="109"/>
      <c r="R40" s="109"/>
      <c r="S40" s="109"/>
      <c r="T40" s="109"/>
      <c r="U40" s="109"/>
      <c r="V40" s="109"/>
      <c r="W40" s="109"/>
      <c r="X40" s="109"/>
      <c r="Y40" s="109"/>
      <c r="Z40" s="110"/>
      <c r="AA40" s="110"/>
      <c r="AB40" s="110"/>
      <c r="AC40" s="109"/>
      <c r="AD40" s="110"/>
      <c r="AE40" s="109"/>
      <c r="AF40" s="109"/>
      <c r="AG40" s="109"/>
      <c r="AH40" s="120"/>
      <c r="AI40" s="232"/>
      <c r="AJ40" s="96"/>
    </row>
    <row r="41" spans="2:36" ht="19" x14ac:dyDescent="0.2">
      <c r="B41" s="94"/>
      <c r="C41" s="129" t="s">
        <v>143</v>
      </c>
      <c r="D41" s="150"/>
      <c r="E41" s="113"/>
      <c r="F41" s="113"/>
      <c r="G41" s="113"/>
      <c r="H41" s="113"/>
      <c r="I41" s="113"/>
      <c r="J41" s="113"/>
      <c r="K41" s="113"/>
      <c r="L41" s="113"/>
      <c r="M41" s="113"/>
      <c r="N41" s="113"/>
      <c r="O41" s="113"/>
      <c r="P41" s="113"/>
      <c r="Q41" s="113"/>
      <c r="R41" s="113"/>
      <c r="S41" s="113"/>
      <c r="T41" s="113"/>
      <c r="U41" s="113"/>
      <c r="V41" s="113"/>
      <c r="W41" s="113"/>
      <c r="X41" s="113"/>
      <c r="Y41" s="113"/>
      <c r="Z41" s="113"/>
      <c r="AA41" s="113"/>
      <c r="AB41" s="113"/>
      <c r="AC41" s="113"/>
      <c r="AD41" s="113"/>
      <c r="AE41" s="113"/>
      <c r="AF41" s="113"/>
      <c r="AG41" s="113"/>
      <c r="AH41" s="218"/>
      <c r="AI41" s="219" t="str">
        <f>IF(COUNTBLANK(D41:AG41)=30,"",AVERAGE(D41:AG41))</f>
        <v/>
      </c>
      <c r="AJ41" s="96"/>
    </row>
    <row r="42" spans="2:36" ht="19" x14ac:dyDescent="0.2">
      <c r="B42" s="94"/>
      <c r="C42" s="130" t="s">
        <v>41</v>
      </c>
      <c r="D42" s="151"/>
      <c r="E42" s="108"/>
      <c r="F42" s="108"/>
      <c r="G42" s="108"/>
      <c r="H42" s="108"/>
      <c r="I42" s="108"/>
      <c r="J42" s="108"/>
      <c r="K42" s="108"/>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19"/>
      <c r="AI42" s="171" t="str">
        <f>IF(COUNTBLANK(D42:AG42)=30,"",AVERAGE(D42:AG42))</f>
        <v/>
      </c>
      <c r="AJ42" s="96"/>
    </row>
    <row r="43" spans="2:36" ht="19" x14ac:dyDescent="0.2">
      <c r="B43" s="94"/>
      <c r="C43" s="130" t="s">
        <v>42</v>
      </c>
      <c r="D43" s="151"/>
      <c r="E43" s="108"/>
      <c r="F43" s="108"/>
      <c r="G43" s="108"/>
      <c r="H43" s="108"/>
      <c r="I43" s="108"/>
      <c r="J43" s="108"/>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8"/>
      <c r="AH43" s="119"/>
      <c r="AI43" s="171" t="str">
        <f t="shared" ref="AI43:AI48" si="5">IF(COUNTBLANK(D43:AG43)=30,"",AVERAGE(D43:AG43))</f>
        <v/>
      </c>
      <c r="AJ43" s="96"/>
    </row>
    <row r="44" spans="2:36" ht="19" x14ac:dyDescent="0.2">
      <c r="B44" s="94"/>
      <c r="C44" s="130" t="s">
        <v>43</v>
      </c>
      <c r="D44" s="151"/>
      <c r="E44" s="108"/>
      <c r="F44" s="108"/>
      <c r="G44" s="108"/>
      <c r="H44" s="108"/>
      <c r="I44" s="108"/>
      <c r="J44" s="108"/>
      <c r="K44" s="108"/>
      <c r="L44" s="108"/>
      <c r="M44" s="108"/>
      <c r="N44" s="108"/>
      <c r="O44" s="108"/>
      <c r="P44" s="108"/>
      <c r="Q44" s="108"/>
      <c r="R44" s="108"/>
      <c r="S44" s="108"/>
      <c r="T44" s="108"/>
      <c r="U44" s="108"/>
      <c r="V44" s="108"/>
      <c r="W44" s="108"/>
      <c r="X44" s="108"/>
      <c r="Y44" s="108"/>
      <c r="Z44" s="108"/>
      <c r="AA44" s="108"/>
      <c r="AB44" s="108"/>
      <c r="AC44" s="108"/>
      <c r="AD44" s="108"/>
      <c r="AE44" s="108"/>
      <c r="AF44" s="108"/>
      <c r="AG44" s="108"/>
      <c r="AH44" s="119"/>
      <c r="AI44" s="171" t="str">
        <f t="shared" si="5"/>
        <v/>
      </c>
      <c r="AJ44" s="96"/>
    </row>
    <row r="45" spans="2:36" ht="19" x14ac:dyDescent="0.2">
      <c r="B45" s="94"/>
      <c r="C45" s="130" t="s">
        <v>144</v>
      </c>
      <c r="D45" s="151"/>
      <c r="E45" s="108"/>
      <c r="F45" s="108"/>
      <c r="G45" s="108"/>
      <c r="H45" s="108"/>
      <c r="I45" s="108"/>
      <c r="J45" s="108"/>
      <c r="K45" s="108"/>
      <c r="L45" s="108"/>
      <c r="M45" s="108"/>
      <c r="N45" s="108"/>
      <c r="O45" s="108"/>
      <c r="P45" s="108"/>
      <c r="Q45" s="108"/>
      <c r="R45" s="108"/>
      <c r="S45" s="108"/>
      <c r="T45" s="108"/>
      <c r="U45" s="108"/>
      <c r="V45" s="108"/>
      <c r="W45" s="108"/>
      <c r="X45" s="108"/>
      <c r="Y45" s="108"/>
      <c r="Z45" s="108"/>
      <c r="AA45" s="108"/>
      <c r="AB45" s="108"/>
      <c r="AC45" s="108"/>
      <c r="AD45" s="108"/>
      <c r="AE45" s="108"/>
      <c r="AF45" s="108"/>
      <c r="AG45" s="108"/>
      <c r="AH45" s="119"/>
      <c r="AI45" s="171" t="str">
        <f t="shared" si="5"/>
        <v/>
      </c>
      <c r="AJ45" s="96"/>
    </row>
    <row r="46" spans="2:36" ht="20" thickBot="1" x14ac:dyDescent="0.25">
      <c r="B46" s="94"/>
      <c r="C46" s="131" t="s">
        <v>44</v>
      </c>
      <c r="D46" s="22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110"/>
      <c r="AE46" s="110"/>
      <c r="AF46" s="110"/>
      <c r="AG46" s="110"/>
      <c r="AH46" s="120"/>
      <c r="AI46" s="176" t="str">
        <f>IF(COUNTBLANK(D46:AG46)=30,"",AVERAGE(D46:AG46))</f>
        <v/>
      </c>
      <c r="AJ46" s="96"/>
    </row>
    <row r="47" spans="2:36" ht="19" x14ac:dyDescent="0.2">
      <c r="B47" s="94"/>
      <c r="C47" s="129" t="s">
        <v>45</v>
      </c>
      <c r="D47" s="145"/>
      <c r="E47" s="112"/>
      <c r="F47" s="112"/>
      <c r="G47" s="112"/>
      <c r="H47" s="112"/>
      <c r="I47" s="112"/>
      <c r="J47" s="112"/>
      <c r="K47" s="113"/>
      <c r="L47" s="113"/>
      <c r="M47" s="113"/>
      <c r="N47" s="112"/>
      <c r="O47" s="112"/>
      <c r="P47" s="112"/>
      <c r="Q47" s="112"/>
      <c r="R47" s="112"/>
      <c r="S47" s="112"/>
      <c r="T47" s="112"/>
      <c r="U47" s="112"/>
      <c r="V47" s="112"/>
      <c r="W47" s="112"/>
      <c r="X47" s="112"/>
      <c r="Y47" s="113"/>
      <c r="Z47" s="113"/>
      <c r="AA47" s="113"/>
      <c r="AB47" s="112"/>
      <c r="AC47" s="112"/>
      <c r="AD47" s="112"/>
      <c r="AE47" s="112"/>
      <c r="AF47" s="112"/>
      <c r="AG47" s="112"/>
      <c r="AH47" s="218"/>
      <c r="AI47" s="132" t="str">
        <f t="shared" si="5"/>
        <v/>
      </c>
      <c r="AJ47" s="96"/>
    </row>
    <row r="48" spans="2:36" ht="19" x14ac:dyDescent="0.2">
      <c r="B48" s="94"/>
      <c r="C48" s="130" t="s">
        <v>46</v>
      </c>
      <c r="D48" s="143"/>
      <c r="E48" s="107"/>
      <c r="F48" s="107"/>
      <c r="G48" s="107"/>
      <c r="H48" s="107"/>
      <c r="I48" s="107"/>
      <c r="J48" s="107"/>
      <c r="K48" s="108"/>
      <c r="L48" s="108"/>
      <c r="M48" s="108"/>
      <c r="N48" s="107"/>
      <c r="O48" s="107"/>
      <c r="P48" s="107"/>
      <c r="Q48" s="107"/>
      <c r="R48" s="107"/>
      <c r="S48" s="107"/>
      <c r="T48" s="107"/>
      <c r="U48" s="107"/>
      <c r="V48" s="107"/>
      <c r="W48" s="107"/>
      <c r="X48" s="107"/>
      <c r="Y48" s="108"/>
      <c r="Z48" s="108"/>
      <c r="AA48" s="108"/>
      <c r="AB48" s="107"/>
      <c r="AC48" s="107"/>
      <c r="AD48" s="107"/>
      <c r="AE48" s="107"/>
      <c r="AF48" s="107"/>
      <c r="AG48" s="107"/>
      <c r="AH48" s="119"/>
      <c r="AI48" s="172" t="str">
        <f t="shared" si="5"/>
        <v/>
      </c>
      <c r="AJ48" s="96"/>
    </row>
    <row r="49" spans="1:41" ht="20" thickBot="1" x14ac:dyDescent="0.25">
      <c r="B49" s="94"/>
      <c r="C49" s="131" t="s">
        <v>47</v>
      </c>
      <c r="D49" s="144"/>
      <c r="E49" s="109"/>
      <c r="F49" s="109"/>
      <c r="G49" s="109"/>
      <c r="H49" s="109"/>
      <c r="I49" s="109"/>
      <c r="J49" s="109"/>
      <c r="K49" s="110"/>
      <c r="L49" s="110"/>
      <c r="M49" s="110"/>
      <c r="N49" s="109"/>
      <c r="O49" s="109"/>
      <c r="P49" s="109"/>
      <c r="Q49" s="109"/>
      <c r="R49" s="109"/>
      <c r="S49" s="109"/>
      <c r="T49" s="109"/>
      <c r="U49" s="109"/>
      <c r="V49" s="109"/>
      <c r="W49" s="109"/>
      <c r="X49" s="109"/>
      <c r="Y49" s="110"/>
      <c r="Z49" s="110"/>
      <c r="AA49" s="110"/>
      <c r="AB49" s="109"/>
      <c r="AC49" s="109"/>
      <c r="AD49" s="109"/>
      <c r="AE49" s="109"/>
      <c r="AF49" s="109"/>
      <c r="AG49" s="109"/>
      <c r="AH49" s="120"/>
      <c r="AI49" s="226" t="str">
        <f>IF(COUNTBLANK(D49:AG49)=30,"",AVERAGE(D49:AG49))</f>
        <v/>
      </c>
      <c r="AJ49" s="96"/>
    </row>
    <row r="50" spans="1:41" ht="17" thickBot="1" x14ac:dyDescent="0.25">
      <c r="A50" s="51"/>
      <c r="B50" s="94"/>
      <c r="C50" s="221" t="s">
        <v>145</v>
      </c>
      <c r="D50" s="222" t="str">
        <f>IF(COUNTBLANK(D41:D49)=9,"",IF(SUM(D41:D49)&gt;0,0,IF(COUNTBLANK(D41:D49)&lt;&gt;0,"",1)))</f>
        <v/>
      </c>
      <c r="E50" s="222" t="str">
        <f t="shared" ref="E50:AG50" si="6">IF(COUNTBLANK(E41:E49)=9,"",IF(SUM(E41:E49)&gt;0,0,IF(COUNTBLANK(E41:E49)&lt;&gt;0,"",1)))</f>
        <v/>
      </c>
      <c r="F50" s="222" t="str">
        <f t="shared" si="6"/>
        <v/>
      </c>
      <c r="G50" s="222" t="str">
        <f t="shared" si="6"/>
        <v/>
      </c>
      <c r="H50" s="222" t="str">
        <f t="shared" si="6"/>
        <v/>
      </c>
      <c r="I50" s="222" t="str">
        <f t="shared" si="6"/>
        <v/>
      </c>
      <c r="J50" s="222" t="str">
        <f t="shared" si="6"/>
        <v/>
      </c>
      <c r="K50" s="222" t="str">
        <f t="shared" si="6"/>
        <v/>
      </c>
      <c r="L50" s="222" t="str">
        <f t="shared" si="6"/>
        <v/>
      </c>
      <c r="M50" s="222" t="str">
        <f t="shared" si="6"/>
        <v/>
      </c>
      <c r="N50" s="222" t="str">
        <f t="shared" si="6"/>
        <v/>
      </c>
      <c r="O50" s="222" t="str">
        <f t="shared" si="6"/>
        <v/>
      </c>
      <c r="P50" s="222" t="str">
        <f t="shared" si="6"/>
        <v/>
      </c>
      <c r="Q50" s="222" t="str">
        <f t="shared" si="6"/>
        <v/>
      </c>
      <c r="R50" s="222" t="str">
        <f t="shared" si="6"/>
        <v/>
      </c>
      <c r="S50" s="222" t="str">
        <f t="shared" si="6"/>
        <v/>
      </c>
      <c r="T50" s="222" t="str">
        <f t="shared" si="6"/>
        <v/>
      </c>
      <c r="U50" s="222" t="str">
        <f t="shared" si="6"/>
        <v/>
      </c>
      <c r="V50" s="222" t="str">
        <f t="shared" si="6"/>
        <v/>
      </c>
      <c r="W50" s="222" t="str">
        <f t="shared" si="6"/>
        <v/>
      </c>
      <c r="X50" s="222" t="str">
        <f t="shared" si="6"/>
        <v/>
      </c>
      <c r="Y50" s="222" t="str">
        <f t="shared" si="6"/>
        <v/>
      </c>
      <c r="Z50" s="222" t="str">
        <f t="shared" si="6"/>
        <v/>
      </c>
      <c r="AA50" s="222" t="str">
        <f t="shared" si="6"/>
        <v/>
      </c>
      <c r="AB50" s="222" t="str">
        <f t="shared" si="6"/>
        <v/>
      </c>
      <c r="AC50" s="222" t="str">
        <f t="shared" si="6"/>
        <v/>
      </c>
      <c r="AD50" s="222" t="str">
        <f t="shared" si="6"/>
        <v/>
      </c>
      <c r="AE50" s="222" t="str">
        <f t="shared" si="6"/>
        <v/>
      </c>
      <c r="AF50" s="222" t="str">
        <f t="shared" si="6"/>
        <v/>
      </c>
      <c r="AG50" s="222" t="str">
        <f t="shared" si="6"/>
        <v/>
      </c>
      <c r="AH50" s="224" t="str">
        <f>IF(COUNTBLANK(AH41:AH49)&lt;&gt;0,"",IF(SUM(AH41:AH49)=0,1,0))</f>
        <v/>
      </c>
      <c r="AI50" s="225" t="str">
        <f>IF(COUNTBLANK(D50:AG50)=30,"",AVERAGE(D50:AG50))</f>
        <v/>
      </c>
      <c r="AJ50" s="96"/>
      <c r="AK50" s="51"/>
      <c r="AL50" s="51"/>
      <c r="AM50" s="51"/>
      <c r="AN50" s="51"/>
      <c r="AO50" s="51"/>
    </row>
    <row r="51" spans="1:41" ht="19" x14ac:dyDescent="0.2">
      <c r="B51" s="94"/>
      <c r="C51" s="101" t="s">
        <v>48</v>
      </c>
      <c r="D51" s="146"/>
      <c r="E51" s="115"/>
      <c r="F51" s="115"/>
      <c r="G51" s="115"/>
      <c r="H51" s="115"/>
      <c r="I51" s="115"/>
      <c r="J51" s="115"/>
      <c r="K51" s="102"/>
      <c r="L51" s="102"/>
      <c r="M51" s="102"/>
      <c r="N51" s="115"/>
      <c r="O51" s="115"/>
      <c r="P51" s="115"/>
      <c r="Q51" s="115"/>
      <c r="R51" s="115"/>
      <c r="S51" s="115"/>
      <c r="T51" s="115"/>
      <c r="U51" s="115"/>
      <c r="V51" s="115"/>
      <c r="W51" s="115"/>
      <c r="X51" s="115"/>
      <c r="Y51" s="115"/>
      <c r="Z51" s="102"/>
      <c r="AA51" s="102"/>
      <c r="AB51" s="102"/>
      <c r="AC51" s="115"/>
      <c r="AD51" s="115"/>
      <c r="AE51" s="115"/>
      <c r="AF51" s="115"/>
      <c r="AG51" s="115"/>
      <c r="AH51" s="121"/>
      <c r="AI51" s="177"/>
      <c r="AJ51" s="96"/>
    </row>
    <row r="52" spans="1:41" ht="19" x14ac:dyDescent="0.2">
      <c r="B52" s="94"/>
      <c r="C52" s="148" t="s">
        <v>49</v>
      </c>
      <c r="D52" s="143"/>
      <c r="E52" s="107"/>
      <c r="F52" s="107"/>
      <c r="G52" s="107"/>
      <c r="H52" s="107"/>
      <c r="I52" s="107"/>
      <c r="J52" s="107"/>
      <c r="K52" s="108"/>
      <c r="L52" s="108"/>
      <c r="M52" s="108"/>
      <c r="N52" s="107"/>
      <c r="O52" s="107"/>
      <c r="P52" s="107"/>
      <c r="Q52" s="107"/>
      <c r="R52" s="107"/>
      <c r="S52" s="107"/>
      <c r="T52" s="107"/>
      <c r="U52" s="107"/>
      <c r="V52" s="107"/>
      <c r="W52" s="107"/>
      <c r="X52" s="107"/>
      <c r="Y52" s="107"/>
      <c r="Z52" s="108"/>
      <c r="AA52" s="108"/>
      <c r="AB52" s="108"/>
      <c r="AC52" s="107"/>
      <c r="AD52" s="107"/>
      <c r="AE52" s="107"/>
      <c r="AF52" s="107"/>
      <c r="AG52" s="107"/>
      <c r="AH52" s="119"/>
      <c r="AI52" s="173"/>
      <c r="AJ52" s="96"/>
    </row>
    <row r="53" spans="1:41" ht="19" x14ac:dyDescent="0.2">
      <c r="B53" s="94"/>
      <c r="C53" s="148" t="s">
        <v>50</v>
      </c>
      <c r="D53" s="143"/>
      <c r="E53" s="107"/>
      <c r="F53" s="107"/>
      <c r="G53" s="107"/>
      <c r="H53" s="107"/>
      <c r="I53" s="107"/>
      <c r="J53" s="107"/>
      <c r="K53" s="108"/>
      <c r="L53" s="108"/>
      <c r="M53" s="108"/>
      <c r="N53" s="107"/>
      <c r="O53" s="107"/>
      <c r="P53" s="107"/>
      <c r="Q53" s="107"/>
      <c r="R53" s="107"/>
      <c r="S53" s="107"/>
      <c r="T53" s="107"/>
      <c r="U53" s="107"/>
      <c r="V53" s="107"/>
      <c r="W53" s="107"/>
      <c r="X53" s="107"/>
      <c r="Y53" s="107"/>
      <c r="Z53" s="108"/>
      <c r="AA53" s="108"/>
      <c r="AB53" s="108"/>
      <c r="AC53" s="107"/>
      <c r="AD53" s="107"/>
      <c r="AE53" s="107"/>
      <c r="AF53" s="107"/>
      <c r="AG53" s="107"/>
      <c r="AH53" s="119"/>
      <c r="AI53" s="173"/>
      <c r="AJ53" s="96"/>
    </row>
    <row r="54" spans="1:41" ht="20" thickBot="1" x14ac:dyDescent="0.25">
      <c r="B54" s="94"/>
      <c r="C54" s="104" t="s">
        <v>51</v>
      </c>
      <c r="D54" s="149"/>
      <c r="E54" s="122"/>
      <c r="F54" s="122"/>
      <c r="G54" s="122"/>
      <c r="H54" s="122"/>
      <c r="I54" s="122"/>
      <c r="J54" s="122"/>
      <c r="K54" s="123"/>
      <c r="L54" s="123"/>
      <c r="M54" s="123"/>
      <c r="N54" s="122"/>
      <c r="O54" s="122"/>
      <c r="P54" s="122"/>
      <c r="Q54" s="122"/>
      <c r="R54" s="122"/>
      <c r="S54" s="122"/>
      <c r="T54" s="122"/>
      <c r="U54" s="122"/>
      <c r="V54" s="122"/>
      <c r="W54" s="122"/>
      <c r="X54" s="122"/>
      <c r="Y54" s="122"/>
      <c r="Z54" s="123"/>
      <c r="AA54" s="123"/>
      <c r="AB54" s="123"/>
      <c r="AC54" s="122"/>
      <c r="AD54" s="122"/>
      <c r="AE54" s="122"/>
      <c r="AF54" s="122"/>
      <c r="AG54" s="122"/>
      <c r="AH54" s="170"/>
      <c r="AI54" s="174"/>
      <c r="AJ54" s="96"/>
    </row>
    <row r="55" spans="1:41" ht="167.25" customHeight="1" thickBot="1" x14ac:dyDescent="0.25">
      <c r="B55" s="94"/>
      <c r="C55" s="105" t="s">
        <v>59</v>
      </c>
      <c r="D55" s="168"/>
      <c r="E55" s="165"/>
      <c r="F55" s="165"/>
      <c r="G55" s="165"/>
      <c r="H55" s="165"/>
      <c r="I55" s="165"/>
      <c r="J55" s="165"/>
      <c r="K55" s="165"/>
      <c r="L55" s="165"/>
      <c r="M55" s="165"/>
      <c r="N55" s="165"/>
      <c r="O55" s="165"/>
      <c r="P55" s="165"/>
      <c r="Q55" s="165"/>
      <c r="R55" s="165"/>
      <c r="S55" s="165"/>
      <c r="T55" s="165"/>
      <c r="U55" s="165"/>
      <c r="V55" s="165"/>
      <c r="W55" s="165"/>
      <c r="X55" s="165"/>
      <c r="Y55" s="165"/>
      <c r="Z55" s="165"/>
      <c r="AA55" s="165"/>
      <c r="AB55" s="165"/>
      <c r="AC55" s="165"/>
      <c r="AD55" s="165"/>
      <c r="AE55" s="165"/>
      <c r="AF55" s="165"/>
      <c r="AG55" s="165"/>
      <c r="AH55" s="166"/>
      <c r="AI55" s="167"/>
      <c r="AJ55" s="96"/>
    </row>
    <row r="56" spans="1:41" ht="17" thickBot="1" x14ac:dyDescent="0.25">
      <c r="B56" s="391" t="s">
        <v>133</v>
      </c>
      <c r="C56" s="392"/>
      <c r="D56" s="392"/>
      <c r="E56" s="392"/>
      <c r="F56" s="392"/>
      <c r="G56" s="392"/>
      <c r="H56" s="392"/>
      <c r="I56" s="392"/>
      <c r="J56" s="392"/>
      <c r="K56" s="392"/>
      <c r="L56" s="392"/>
      <c r="M56" s="392"/>
      <c r="N56" s="392"/>
      <c r="O56" s="392"/>
      <c r="P56" s="392"/>
      <c r="Q56" s="392"/>
      <c r="R56" s="392"/>
      <c r="S56" s="392"/>
      <c r="T56" s="392"/>
      <c r="U56" s="392"/>
      <c r="V56" s="392"/>
      <c r="W56" s="392"/>
      <c r="X56" s="392"/>
      <c r="Y56" s="392"/>
      <c r="Z56" s="392"/>
      <c r="AA56" s="392"/>
      <c r="AB56" s="392"/>
      <c r="AC56" s="392"/>
      <c r="AD56" s="392"/>
      <c r="AE56" s="392"/>
      <c r="AF56" s="392"/>
      <c r="AG56" s="392"/>
      <c r="AH56" s="392"/>
      <c r="AI56" s="392"/>
      <c r="AJ56" s="393"/>
    </row>
  </sheetData>
  <sheetProtection algorithmName="SHA-512" hashValue="H744y2WnsL2SrbB9EFxl98SA/3lpxY077WbL9xc1r7fqlUOnT8IIqaaNB3eOPbovxVOf0ois5lm915afJQqUAA==" saltValue="qS3GavrvyLVNorcNu/ANKA==" spinCount="100000" sheet="1" objects="1" scenarios="1"/>
  <mergeCells count="10">
    <mergeCell ref="D11:AI11"/>
    <mergeCell ref="C28:C29"/>
    <mergeCell ref="D28:AI28"/>
    <mergeCell ref="B56:AJ56"/>
    <mergeCell ref="V8:AC8"/>
    <mergeCell ref="O8:U8"/>
    <mergeCell ref="G8:N8"/>
    <mergeCell ref="V9:AC9"/>
    <mergeCell ref="O9:U9"/>
    <mergeCell ref="G9:N9"/>
  </mergeCells>
  <conditionalFormatting sqref="AI13:AI21 D25:F25">
    <cfRule type="containsBlanks" dxfId="93" priority="41" stopIfTrue="1">
      <formula>LEN(TRIM(D13))=0</formula>
    </cfRule>
  </conditionalFormatting>
  <conditionalFormatting sqref="AI15:AI21">
    <cfRule type="cellIs" dxfId="92" priority="40" operator="equal">
      <formula>3</formula>
    </cfRule>
    <cfRule type="cellIs" dxfId="91" priority="42" operator="equal">
      <formula>2</formula>
    </cfRule>
    <cfRule type="cellIs" dxfId="90" priority="43" operator="equal">
      <formula>1</formula>
    </cfRule>
    <cfRule type="cellIs" dxfId="89" priority="44" operator="equal">
      <formula>0</formula>
    </cfRule>
  </conditionalFormatting>
  <conditionalFormatting sqref="AI23">
    <cfRule type="containsBlanks" dxfId="88" priority="36" stopIfTrue="1">
      <formula>LEN(TRIM(AI23))=0</formula>
    </cfRule>
  </conditionalFormatting>
  <conditionalFormatting sqref="AI23">
    <cfRule type="cellIs" dxfId="87" priority="35" operator="equal">
      <formula>3</formula>
    </cfRule>
    <cfRule type="cellIs" dxfId="86" priority="37" operator="equal">
      <formula>2</formula>
    </cfRule>
    <cfRule type="cellIs" dxfId="85" priority="38" operator="equal">
      <formula>1</formula>
    </cfRule>
    <cfRule type="cellIs" dxfId="84" priority="39" operator="equal">
      <formula>0</formula>
    </cfRule>
  </conditionalFormatting>
  <conditionalFormatting sqref="AI24">
    <cfRule type="containsBlanks" dxfId="83" priority="31" stopIfTrue="1">
      <formula>LEN(TRIM(AI24))=0</formula>
    </cfRule>
  </conditionalFormatting>
  <conditionalFormatting sqref="AI24">
    <cfRule type="cellIs" dxfId="82" priority="30" operator="equal">
      <formula>3</formula>
    </cfRule>
    <cfRule type="cellIs" dxfId="81" priority="32" operator="equal">
      <formula>2</formula>
    </cfRule>
    <cfRule type="cellIs" dxfId="80" priority="33" operator="equal">
      <formula>1</formula>
    </cfRule>
    <cfRule type="cellIs" dxfId="79" priority="34" operator="equal">
      <formula>0</formula>
    </cfRule>
  </conditionalFormatting>
  <conditionalFormatting sqref="D26:AI26">
    <cfRule type="containsBlanks" dxfId="78" priority="15" stopIfTrue="1">
      <formula>LEN(TRIM(D26))=0</formula>
    </cfRule>
  </conditionalFormatting>
  <conditionalFormatting sqref="H26 R26 AB26 E26">
    <cfRule type="containsBlanks" dxfId="77" priority="26">
      <formula>LEN(TRIM(E26))=0</formula>
    </cfRule>
  </conditionalFormatting>
  <conditionalFormatting sqref="H26 R26 AB26 E26">
    <cfRule type="cellIs" dxfId="76" priority="22" operator="equal">
      <formula>3</formula>
    </cfRule>
    <cfRule type="cellIs" dxfId="75" priority="23" operator="equal">
      <formula>2</formula>
    </cfRule>
    <cfRule type="cellIs" dxfId="74" priority="24" operator="equal">
      <formula>1</formula>
    </cfRule>
    <cfRule type="cellIs" dxfId="73" priority="25" operator="equal">
      <formula>0</formula>
    </cfRule>
  </conditionalFormatting>
  <conditionalFormatting sqref="K26 U26 AE26">
    <cfRule type="containsBlanks" dxfId="72" priority="21">
      <formula>LEN(TRIM(K26))=0</formula>
    </cfRule>
  </conditionalFormatting>
  <conditionalFormatting sqref="K26 U26 AE26">
    <cfRule type="cellIs" dxfId="71" priority="17" operator="equal">
      <formula>3</formula>
    </cfRule>
    <cfRule type="cellIs" dxfId="70" priority="18" operator="equal">
      <formula>2</formula>
    </cfRule>
    <cfRule type="cellIs" dxfId="69" priority="19" operator="equal">
      <formula>1</formula>
    </cfRule>
    <cfRule type="cellIs" dxfId="68" priority="20" operator="equal">
      <formula>0</formula>
    </cfRule>
  </conditionalFormatting>
  <conditionalFormatting sqref="K26 U26 AE26">
    <cfRule type="containsBlanks" dxfId="67" priority="16">
      <formula>LEN(TRIM(K26))=0</formula>
    </cfRule>
  </conditionalFormatting>
  <conditionalFormatting sqref="D26:AI26">
    <cfRule type="cellIs" dxfId="66" priority="14" operator="equal">
      <formula>3</formula>
    </cfRule>
    <cfRule type="cellIs" dxfId="65" priority="27" operator="equal">
      <formula>2</formula>
    </cfRule>
    <cfRule type="cellIs" dxfId="64" priority="28" operator="equal">
      <formula>1</formula>
    </cfRule>
    <cfRule type="cellIs" dxfId="63" priority="29" operator="equal">
      <formula>0</formula>
    </cfRule>
  </conditionalFormatting>
  <conditionalFormatting sqref="G25:AI25">
    <cfRule type="containsBlanks" dxfId="62" priority="13" stopIfTrue="1">
      <formula>LEN(TRIM(G25))=0</formula>
    </cfRule>
  </conditionalFormatting>
  <conditionalFormatting sqref="AI30:AI54">
    <cfRule type="containsBlanks" dxfId="61" priority="6" stopIfTrue="1">
      <formula>LEN(TRIM(AI30))=0</formula>
    </cfRule>
  </conditionalFormatting>
  <conditionalFormatting sqref="AI39 AI30:AI37">
    <cfRule type="cellIs" dxfId="60" priority="11" operator="between">
      <formula>0</formula>
      <formula>0.25</formula>
    </cfRule>
    <cfRule type="cellIs" dxfId="59" priority="12" operator="between">
      <formula>0.25</formula>
      <formula>0.5</formula>
    </cfRule>
  </conditionalFormatting>
  <conditionalFormatting sqref="AI38">
    <cfRule type="cellIs" dxfId="58" priority="7" operator="between">
      <formula>0</formula>
      <formula>0.25</formula>
    </cfRule>
    <cfRule type="cellIs" dxfId="57" priority="8" operator="between">
      <formula>0.25</formula>
      <formula>0.5</formula>
    </cfRule>
    <cfRule type="cellIs" dxfId="56" priority="9" operator="between">
      <formula>0.5</formula>
      <formula>0.75</formula>
    </cfRule>
    <cfRule type="cellIs" dxfId="55" priority="10" operator="between">
      <formula>0.75</formula>
      <formula>1</formula>
    </cfRule>
  </conditionalFormatting>
  <conditionalFormatting sqref="AI22">
    <cfRule type="containsBlanks" dxfId="54" priority="2" stopIfTrue="1">
      <formula>LEN(TRIM(AI22))=0</formula>
    </cfRule>
  </conditionalFormatting>
  <conditionalFormatting sqref="AI22">
    <cfRule type="cellIs" dxfId="53" priority="1" operator="equal">
      <formula>3</formula>
    </cfRule>
    <cfRule type="cellIs" dxfId="52" priority="3" operator="equal">
      <formula>2</formula>
    </cfRule>
    <cfRule type="cellIs" dxfId="51" priority="4" operator="equal">
      <formula>1</formula>
    </cfRule>
    <cfRule type="cellIs" dxfId="50" priority="5" operator="equal">
      <formula>0</formula>
    </cfRule>
  </conditionalFormatting>
  <dataValidations count="7">
    <dataValidation type="decimal" errorStyle="warning" allowBlank="1" showErrorMessage="1" error="The weight is outside the expected weight range. Check that the weight is correct and stated in gram." sqref="D13:AG13" xr:uid="{5CFB5061-D45A-452A-B37A-60316ACA7DB0}">
      <formula1>10</formula1>
      <formula2>100</formula2>
    </dataValidation>
    <dataValidation type="decimal" errorStyle="warning" allowBlank="1" showErrorMessage="1" error="The length is outside the expected range. Check that the length is correct and stated in cm." sqref="D14:AG14" xr:uid="{628A5DD0-9687-41F8-958B-ACD0627A5153}">
      <formula1>5</formula1>
      <formula2>25</formula2>
    </dataValidation>
    <dataValidation type="whole" allowBlank="1" showErrorMessage="1" error="The score is outside the range (0-3)" sqref="D16:AG24" xr:uid="{D97B32EF-9004-4371-A8BE-34B9DE46A9E3}">
      <formula1>0</formula1>
      <formula2>3</formula2>
    </dataValidation>
    <dataValidation type="whole" allowBlank="1" showInputMessage="1" showErrorMessage="1" error="The score is outside the interval (1-2). Write 1 for male and 2 for female." sqref="D40:AG40" xr:uid="{A2DF1C08-3355-4C69-80EA-C4FBD883732E}">
      <formula1>1</formula1>
      <formula2>2</formula2>
    </dataValidation>
    <dataValidation type="whole" allowBlank="1" showErrorMessage="1" error="The score is outside the interval (0-1)" sqref="D41:AG46" xr:uid="{5B580AAC-82E2-4132-B4DD-F5A472BD2024}">
      <formula1>0</formula1>
      <formula2>1</formula2>
    </dataValidation>
    <dataValidation type="whole" allowBlank="1" showInputMessage="1" showErrorMessage="1" error="The score is outside the interval (0-1)" sqref="D31:AG39" xr:uid="{CCEA6E9E-4E5D-4444-AC4B-474E558F09B9}">
      <formula1>0</formula1>
      <formula2>1</formula2>
    </dataValidation>
    <dataValidation type="whole" allowBlank="1" showErrorMessage="1" error="Liver color is outside the range (1-6)" sqref="D30:AG30" xr:uid="{A837DAF1-5A71-4470-A454-23B7C63B8836}">
      <formula1>1</formula1>
      <formula2>6</formula2>
    </dataValidation>
  </dataValidations>
  <pageMargins left="0.70866141732283472" right="0.70866141732283472" top="0.74803149606299213" bottom="0.74803149606299213" header="0.31496062992125984" footer="0.31496062992125984"/>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500C6-D5A4-4538-8022-81D008F1A7E6}">
  <sheetPr>
    <pageSetUpPr fitToPage="1"/>
  </sheetPr>
  <dimension ref="B1:S51"/>
  <sheetViews>
    <sheetView showGridLines="0" tabSelected="1" zoomScale="142" zoomScaleNormal="80" workbookViewId="0">
      <selection activeCell="E40" sqref="E40"/>
    </sheetView>
  </sheetViews>
  <sheetFormatPr baseColWidth="10" defaultColWidth="12.5" defaultRowHeight="16" x14ac:dyDescent="0.2"/>
  <cols>
    <col min="1" max="1" width="5.1640625" style="233" customWidth="1"/>
    <col min="2" max="2" width="2.5" style="233" customWidth="1"/>
    <col min="3" max="3" width="35.5" style="233" bestFit="1" customWidth="1"/>
    <col min="4" max="5" width="7.83203125" style="233" bestFit="1" customWidth="1"/>
    <col min="6" max="6" width="7.5" style="233" bestFit="1" customWidth="1"/>
    <col min="7" max="18" width="7.33203125" style="233" customWidth="1"/>
    <col min="19" max="19" width="2.33203125" style="233" customWidth="1"/>
    <col min="20" max="20" width="7" style="233" customWidth="1"/>
    <col min="21" max="23" width="12.5" style="233"/>
    <col min="24" max="24" width="26.6640625" style="233" customWidth="1"/>
    <col min="25" max="16384" width="12.5" style="233"/>
  </cols>
  <sheetData>
    <row r="1" spans="2:19" ht="17" thickBot="1" x14ac:dyDescent="0.25"/>
    <row r="2" spans="2:19" x14ac:dyDescent="0.2">
      <c r="B2" s="234"/>
      <c r="C2" s="235"/>
      <c r="D2" s="235"/>
      <c r="E2" s="235"/>
      <c r="F2" s="235"/>
      <c r="G2" s="235"/>
      <c r="H2" s="235"/>
      <c r="I2" s="235"/>
      <c r="J2" s="235"/>
      <c r="K2" s="235"/>
      <c r="L2" s="235"/>
      <c r="M2" s="235"/>
      <c r="N2" s="235"/>
      <c r="O2" s="235"/>
      <c r="P2" s="235"/>
      <c r="Q2" s="235"/>
      <c r="R2" s="235"/>
      <c r="S2" s="236"/>
    </row>
    <row r="3" spans="2:19" x14ac:dyDescent="0.2">
      <c r="B3" s="237"/>
      <c r="C3" s="238"/>
      <c r="D3" s="238"/>
      <c r="E3" s="238"/>
      <c r="F3" s="238"/>
      <c r="G3" s="238"/>
      <c r="H3" s="238"/>
      <c r="I3" s="238"/>
      <c r="J3" s="238"/>
      <c r="K3" s="238"/>
      <c r="L3" s="238"/>
      <c r="M3" s="238"/>
      <c r="N3" s="238"/>
      <c r="O3" s="238"/>
      <c r="P3" s="238"/>
      <c r="Q3" s="238"/>
      <c r="R3" s="238"/>
      <c r="S3" s="239"/>
    </row>
    <row r="4" spans="2:19" ht="32.25" customHeight="1" x14ac:dyDescent="0.2">
      <c r="B4" s="237"/>
      <c r="C4" s="238"/>
      <c r="D4" s="238"/>
      <c r="E4" s="238"/>
      <c r="F4" s="238"/>
      <c r="G4" s="238"/>
      <c r="H4" s="238"/>
      <c r="I4" s="238"/>
      <c r="J4" s="238"/>
      <c r="K4" s="238"/>
      <c r="L4" s="238"/>
      <c r="M4" s="238"/>
      <c r="N4" s="238"/>
      <c r="O4" s="238"/>
      <c r="P4" s="238"/>
      <c r="Q4" s="238"/>
      <c r="R4" s="238"/>
      <c r="S4" s="239"/>
    </row>
    <row r="5" spans="2:19" ht="9" customHeight="1" thickBot="1" x14ac:dyDescent="0.25">
      <c r="B5" s="237"/>
      <c r="C5" s="238"/>
      <c r="D5" s="238"/>
      <c r="E5" s="238"/>
      <c r="F5" s="238"/>
      <c r="G5" s="238"/>
      <c r="H5" s="238"/>
      <c r="I5" s="238"/>
      <c r="J5" s="238"/>
      <c r="K5" s="238"/>
      <c r="L5" s="238"/>
      <c r="M5" s="238"/>
      <c r="N5" s="238"/>
      <c r="O5" s="238"/>
      <c r="P5" s="238"/>
      <c r="Q5" s="238"/>
      <c r="R5" s="238"/>
      <c r="S5" s="239"/>
    </row>
    <row r="6" spans="2:19" s="242" customFormat="1" ht="15" x14ac:dyDescent="0.2">
      <c r="B6" s="240"/>
      <c r="C6" s="419" t="s">
        <v>56</v>
      </c>
      <c r="D6" s="420"/>
      <c r="E6" s="420"/>
      <c r="F6" s="420"/>
      <c r="G6" s="421"/>
      <c r="H6" s="413" t="s">
        <v>55</v>
      </c>
      <c r="I6" s="414"/>
      <c r="J6" s="414"/>
      <c r="K6" s="414"/>
      <c r="L6" s="415"/>
      <c r="M6" s="414" t="s">
        <v>54</v>
      </c>
      <c r="N6" s="414"/>
      <c r="O6" s="414"/>
      <c r="P6" s="414"/>
      <c r="Q6" s="414"/>
      <c r="R6" s="415"/>
      <c r="S6" s="241"/>
    </row>
    <row r="7" spans="2:19" s="245" customFormat="1" ht="20" thickBot="1" x14ac:dyDescent="0.25">
      <c r="B7" s="243"/>
      <c r="C7" s="416"/>
      <c r="D7" s="417"/>
      <c r="E7" s="417"/>
      <c r="F7" s="417"/>
      <c r="G7" s="418"/>
      <c r="H7" s="416"/>
      <c r="I7" s="417"/>
      <c r="J7" s="417"/>
      <c r="K7" s="417"/>
      <c r="L7" s="418"/>
      <c r="M7" s="417"/>
      <c r="N7" s="417"/>
      <c r="O7" s="417"/>
      <c r="P7" s="417"/>
      <c r="Q7" s="417"/>
      <c r="R7" s="418"/>
      <c r="S7" s="244"/>
    </row>
    <row r="8" spans="2:19" ht="9.75" customHeight="1" thickBot="1" x14ac:dyDescent="0.25">
      <c r="B8" s="237"/>
      <c r="C8" s="246"/>
      <c r="D8" s="246"/>
      <c r="E8" s="246"/>
      <c r="F8" s="246"/>
      <c r="G8" s="246"/>
      <c r="H8" s="246"/>
      <c r="I8" s="246"/>
      <c r="J8" s="246"/>
      <c r="K8" s="246"/>
      <c r="L8" s="246"/>
      <c r="M8" s="246"/>
      <c r="N8" s="246"/>
      <c r="O8" s="246"/>
      <c r="P8" s="246"/>
      <c r="Q8" s="246"/>
      <c r="R8" s="246"/>
      <c r="S8" s="239"/>
    </row>
    <row r="9" spans="2:19" ht="16.5" customHeight="1" thickBot="1" x14ac:dyDescent="0.25">
      <c r="B9" s="237"/>
      <c r="C9" s="247"/>
      <c r="D9" s="407" t="s">
        <v>52</v>
      </c>
      <c r="E9" s="407"/>
      <c r="F9" s="407"/>
      <c r="G9" s="407"/>
      <c r="H9" s="407"/>
      <c r="I9" s="407"/>
      <c r="J9" s="407"/>
      <c r="K9" s="407"/>
      <c r="L9" s="407"/>
      <c r="M9" s="407"/>
      <c r="N9" s="407"/>
      <c r="O9" s="407"/>
      <c r="P9" s="407"/>
      <c r="Q9" s="407"/>
      <c r="R9" s="408"/>
      <c r="S9" s="239"/>
    </row>
    <row r="10" spans="2:19" ht="15.75" customHeight="1" thickBot="1" x14ac:dyDescent="0.25">
      <c r="B10" s="237"/>
      <c r="C10" s="248"/>
      <c r="D10" s="249">
        <v>1</v>
      </c>
      <c r="E10" s="250">
        <v>2</v>
      </c>
      <c r="F10" s="250">
        <v>3</v>
      </c>
      <c r="G10" s="250">
        <v>4</v>
      </c>
      <c r="H10" s="250">
        <v>5</v>
      </c>
      <c r="I10" s="250">
        <v>6</v>
      </c>
      <c r="J10" s="250">
        <v>7</v>
      </c>
      <c r="K10" s="250">
        <v>8</v>
      </c>
      <c r="L10" s="250">
        <v>9</v>
      </c>
      <c r="M10" s="250">
        <v>10</v>
      </c>
      <c r="N10" s="250">
        <v>11</v>
      </c>
      <c r="O10" s="250">
        <v>12</v>
      </c>
      <c r="P10" s="250">
        <v>13</v>
      </c>
      <c r="Q10" s="250">
        <v>14</v>
      </c>
      <c r="R10" s="251">
        <v>15</v>
      </c>
      <c r="S10" s="239"/>
    </row>
    <row r="11" spans="2:19" x14ac:dyDescent="0.2">
      <c r="B11" s="237"/>
      <c r="C11" s="252" t="s">
        <v>24</v>
      </c>
      <c r="D11" s="253"/>
      <c r="E11" s="254"/>
      <c r="F11" s="254"/>
      <c r="G11" s="254"/>
      <c r="H11" s="254"/>
      <c r="I11" s="255"/>
      <c r="J11" s="255"/>
      <c r="K11" s="254"/>
      <c r="L11" s="254"/>
      <c r="M11" s="254"/>
      <c r="N11" s="254"/>
      <c r="O11" s="254"/>
      <c r="P11" s="254"/>
      <c r="Q11" s="254"/>
      <c r="R11" s="256"/>
      <c r="S11" s="239"/>
    </row>
    <row r="12" spans="2:19" ht="17" thickBot="1" x14ac:dyDescent="0.25">
      <c r="B12" s="237"/>
      <c r="C12" s="257" t="s">
        <v>25</v>
      </c>
      <c r="D12" s="258"/>
      <c r="E12" s="259"/>
      <c r="F12" s="259"/>
      <c r="G12" s="259"/>
      <c r="H12" s="259"/>
      <c r="I12" s="259"/>
      <c r="J12" s="259"/>
      <c r="K12" s="259"/>
      <c r="L12" s="259"/>
      <c r="M12" s="259"/>
      <c r="N12" s="259"/>
      <c r="O12" s="259"/>
      <c r="P12" s="259"/>
      <c r="Q12" s="259"/>
      <c r="R12" s="260"/>
      <c r="S12" s="239"/>
    </row>
    <row r="13" spans="2:19" x14ac:dyDescent="0.2">
      <c r="B13" s="237"/>
      <c r="C13" s="261" t="s">
        <v>26</v>
      </c>
      <c r="D13" s="262"/>
      <c r="E13" s="263"/>
      <c r="F13" s="263"/>
      <c r="G13" s="263"/>
      <c r="H13" s="263"/>
      <c r="I13" s="263"/>
      <c r="J13" s="263"/>
      <c r="K13" s="264"/>
      <c r="L13" s="264"/>
      <c r="M13" s="264"/>
      <c r="N13" s="263"/>
      <c r="O13" s="263"/>
      <c r="P13" s="263"/>
      <c r="Q13" s="263"/>
      <c r="R13" s="265"/>
      <c r="S13" s="239"/>
    </row>
    <row r="14" spans="2:19" x14ac:dyDescent="0.2">
      <c r="B14" s="237"/>
      <c r="C14" s="266" t="s">
        <v>27</v>
      </c>
      <c r="D14" s="267"/>
      <c r="E14" s="268"/>
      <c r="F14" s="268"/>
      <c r="G14" s="268"/>
      <c r="H14" s="268"/>
      <c r="I14" s="268"/>
      <c r="J14" s="268"/>
      <c r="K14" s="255"/>
      <c r="L14" s="255"/>
      <c r="M14" s="255"/>
      <c r="N14" s="268"/>
      <c r="O14" s="268"/>
      <c r="P14" s="268"/>
      <c r="Q14" s="268"/>
      <c r="R14" s="269"/>
      <c r="S14" s="239"/>
    </row>
    <row r="15" spans="2:19" x14ac:dyDescent="0.2">
      <c r="B15" s="237"/>
      <c r="C15" s="476" t="s">
        <v>138</v>
      </c>
      <c r="D15" s="267"/>
      <c r="E15" s="268"/>
      <c r="F15" s="268"/>
      <c r="G15" s="268"/>
      <c r="H15" s="268"/>
      <c r="I15" s="268"/>
      <c r="J15" s="268"/>
      <c r="K15" s="255"/>
      <c r="L15" s="255"/>
      <c r="M15" s="255"/>
      <c r="N15" s="268"/>
      <c r="O15" s="268"/>
      <c r="P15" s="268"/>
      <c r="Q15" s="268"/>
      <c r="R15" s="269"/>
      <c r="S15" s="239"/>
    </row>
    <row r="16" spans="2:19" x14ac:dyDescent="0.2">
      <c r="B16" s="237"/>
      <c r="C16" s="266" t="s">
        <v>28</v>
      </c>
      <c r="D16" s="267"/>
      <c r="E16" s="268"/>
      <c r="F16" s="268"/>
      <c r="G16" s="263"/>
      <c r="H16" s="268"/>
      <c r="I16" s="268"/>
      <c r="J16" s="268"/>
      <c r="K16" s="255"/>
      <c r="L16" s="255"/>
      <c r="M16" s="255"/>
      <c r="N16" s="268"/>
      <c r="O16" s="263"/>
      <c r="P16" s="268"/>
      <c r="Q16" s="268"/>
      <c r="R16" s="269"/>
      <c r="S16" s="239"/>
    </row>
    <row r="17" spans="2:19" x14ac:dyDescent="0.2">
      <c r="B17" s="237"/>
      <c r="C17" s="477" t="s">
        <v>139</v>
      </c>
      <c r="D17" s="267"/>
      <c r="E17" s="268"/>
      <c r="F17" s="268"/>
      <c r="G17" s="268"/>
      <c r="H17" s="268"/>
      <c r="I17" s="268"/>
      <c r="J17" s="268"/>
      <c r="K17" s="255"/>
      <c r="L17" s="255"/>
      <c r="M17" s="255"/>
      <c r="N17" s="268"/>
      <c r="O17" s="268"/>
      <c r="P17" s="268"/>
      <c r="Q17" s="268"/>
      <c r="R17" s="269"/>
      <c r="S17" s="239"/>
    </row>
    <row r="18" spans="2:19" x14ac:dyDescent="0.2">
      <c r="B18" s="237"/>
      <c r="C18" s="270" t="s">
        <v>29</v>
      </c>
      <c r="D18" s="271"/>
      <c r="E18" s="272"/>
      <c r="F18" s="272"/>
      <c r="G18" s="272"/>
      <c r="H18" s="272"/>
      <c r="I18" s="272"/>
      <c r="J18" s="272"/>
      <c r="K18" s="264"/>
      <c r="L18" s="264"/>
      <c r="M18" s="264"/>
      <c r="N18" s="272"/>
      <c r="O18" s="272"/>
      <c r="P18" s="272"/>
      <c r="Q18" s="272"/>
      <c r="R18" s="273"/>
      <c r="S18" s="239"/>
    </row>
    <row r="19" spans="2:19" x14ac:dyDescent="0.2">
      <c r="B19" s="237"/>
      <c r="C19" s="266" t="s">
        <v>30</v>
      </c>
      <c r="D19" s="267"/>
      <c r="E19" s="268"/>
      <c r="F19" s="268"/>
      <c r="G19" s="255"/>
      <c r="H19" s="268"/>
      <c r="I19" s="268"/>
      <c r="J19" s="268"/>
      <c r="K19" s="255"/>
      <c r="L19" s="255"/>
      <c r="M19" s="255"/>
      <c r="N19" s="268"/>
      <c r="O19" s="255"/>
      <c r="P19" s="268"/>
      <c r="Q19" s="268"/>
      <c r="R19" s="269"/>
      <c r="S19" s="239"/>
    </row>
    <row r="20" spans="2:19" x14ac:dyDescent="0.2">
      <c r="B20" s="237"/>
      <c r="C20" s="270" t="s">
        <v>31</v>
      </c>
      <c r="D20" s="271"/>
      <c r="E20" s="272"/>
      <c r="F20" s="272"/>
      <c r="G20" s="272"/>
      <c r="H20" s="272"/>
      <c r="I20" s="272"/>
      <c r="J20" s="272"/>
      <c r="K20" s="264"/>
      <c r="L20" s="264"/>
      <c r="M20" s="264"/>
      <c r="N20" s="272"/>
      <c r="O20" s="272"/>
      <c r="P20" s="272"/>
      <c r="Q20" s="272"/>
      <c r="R20" s="273"/>
      <c r="S20" s="239"/>
    </row>
    <row r="21" spans="2:19" ht="17" thickBot="1" x14ac:dyDescent="0.25">
      <c r="B21" s="237"/>
      <c r="C21" s="257" t="s">
        <v>32</v>
      </c>
      <c r="D21" s="222"/>
      <c r="E21" s="223"/>
      <c r="F21" s="223"/>
      <c r="G21" s="223"/>
      <c r="H21" s="223"/>
      <c r="I21" s="223"/>
      <c r="J21" s="223"/>
      <c r="K21" s="274"/>
      <c r="L21" s="274"/>
      <c r="M21" s="274"/>
      <c r="N21" s="223"/>
      <c r="O21" s="223"/>
      <c r="P21" s="223"/>
      <c r="Q21" s="223"/>
      <c r="R21" s="275"/>
      <c r="S21" s="239"/>
    </row>
    <row r="22" spans="2:19" ht="6.75" customHeight="1" thickBot="1" x14ac:dyDescent="0.25">
      <c r="B22" s="237"/>
      <c r="C22" s="246"/>
      <c r="D22" s="246"/>
      <c r="E22" s="246"/>
      <c r="F22" s="246"/>
      <c r="G22" s="246"/>
      <c r="H22" s="246"/>
      <c r="I22" s="246"/>
      <c r="J22" s="246"/>
      <c r="K22" s="246"/>
      <c r="L22" s="246"/>
      <c r="M22" s="246"/>
      <c r="N22" s="246"/>
      <c r="O22" s="246"/>
      <c r="P22" s="246"/>
      <c r="Q22" s="246"/>
      <c r="R22" s="246"/>
      <c r="S22" s="239"/>
    </row>
    <row r="23" spans="2:19" ht="15" customHeight="1" thickBot="1" x14ac:dyDescent="0.25">
      <c r="B23" s="237"/>
      <c r="C23" s="276"/>
      <c r="D23" s="409" t="s">
        <v>53</v>
      </c>
      <c r="E23" s="407"/>
      <c r="F23" s="407"/>
      <c r="G23" s="407"/>
      <c r="H23" s="407"/>
      <c r="I23" s="407"/>
      <c r="J23" s="407"/>
      <c r="K23" s="407"/>
      <c r="L23" s="407"/>
      <c r="M23" s="407"/>
      <c r="N23" s="407"/>
      <c r="O23" s="407"/>
      <c r="P23" s="407"/>
      <c r="Q23" s="407"/>
      <c r="R23" s="408"/>
      <c r="S23" s="239"/>
    </row>
    <row r="24" spans="2:19" ht="15.75" customHeight="1" thickBot="1" x14ac:dyDescent="0.25">
      <c r="B24" s="237"/>
      <c r="C24" s="248"/>
      <c r="D24" s="277">
        <v>1</v>
      </c>
      <c r="E24" s="250">
        <v>2</v>
      </c>
      <c r="F24" s="250">
        <v>3</v>
      </c>
      <c r="G24" s="250">
        <v>4</v>
      </c>
      <c r="H24" s="250">
        <v>5</v>
      </c>
      <c r="I24" s="250">
        <v>6</v>
      </c>
      <c r="J24" s="250">
        <v>7</v>
      </c>
      <c r="K24" s="250">
        <v>8</v>
      </c>
      <c r="L24" s="250">
        <v>9</v>
      </c>
      <c r="M24" s="250">
        <v>10</v>
      </c>
      <c r="N24" s="250">
        <v>11</v>
      </c>
      <c r="O24" s="250">
        <v>12</v>
      </c>
      <c r="P24" s="250">
        <v>13</v>
      </c>
      <c r="Q24" s="250">
        <v>14</v>
      </c>
      <c r="R24" s="251">
        <v>15</v>
      </c>
      <c r="S24" s="239"/>
    </row>
    <row r="25" spans="2:19" x14ac:dyDescent="0.2">
      <c r="B25" s="237"/>
      <c r="C25" s="252" t="s">
        <v>33</v>
      </c>
      <c r="D25" s="267"/>
      <c r="E25" s="268"/>
      <c r="F25" s="268"/>
      <c r="G25" s="268"/>
      <c r="H25" s="268"/>
      <c r="I25" s="268"/>
      <c r="J25" s="268"/>
      <c r="K25" s="255"/>
      <c r="L25" s="255"/>
      <c r="M25" s="255"/>
      <c r="N25" s="268"/>
      <c r="O25" s="268"/>
      <c r="P25" s="268"/>
      <c r="Q25" s="268"/>
      <c r="R25" s="269"/>
      <c r="S25" s="239"/>
    </row>
    <row r="26" spans="2:19" x14ac:dyDescent="0.2">
      <c r="B26" s="237"/>
      <c r="C26" s="266" t="s">
        <v>3</v>
      </c>
      <c r="D26" s="262"/>
      <c r="E26" s="263"/>
      <c r="F26" s="263"/>
      <c r="G26" s="263"/>
      <c r="H26" s="263"/>
      <c r="I26" s="263"/>
      <c r="J26" s="263"/>
      <c r="K26" s="264"/>
      <c r="L26" s="264"/>
      <c r="M26" s="264"/>
      <c r="N26" s="263"/>
      <c r="O26" s="263"/>
      <c r="P26" s="263"/>
      <c r="Q26" s="263"/>
      <c r="R26" s="265"/>
      <c r="S26" s="239"/>
    </row>
    <row r="27" spans="2:19" x14ac:dyDescent="0.2">
      <c r="B27" s="237"/>
      <c r="C27" s="270" t="s">
        <v>34</v>
      </c>
      <c r="D27" s="267"/>
      <c r="E27" s="268"/>
      <c r="F27" s="268"/>
      <c r="G27" s="268"/>
      <c r="H27" s="268"/>
      <c r="I27" s="268"/>
      <c r="J27" s="268"/>
      <c r="K27" s="255"/>
      <c r="L27" s="255"/>
      <c r="M27" s="255"/>
      <c r="N27" s="268"/>
      <c r="O27" s="268"/>
      <c r="P27" s="268"/>
      <c r="Q27" s="268"/>
      <c r="R27" s="269"/>
      <c r="S27" s="239"/>
    </row>
    <row r="28" spans="2:19" x14ac:dyDescent="0.2">
      <c r="B28" s="237"/>
      <c r="C28" s="266" t="s">
        <v>35</v>
      </c>
      <c r="D28" s="267"/>
      <c r="E28" s="268"/>
      <c r="F28" s="268"/>
      <c r="G28" s="268"/>
      <c r="H28" s="268"/>
      <c r="I28" s="268"/>
      <c r="J28" s="268"/>
      <c r="K28" s="255"/>
      <c r="L28" s="255"/>
      <c r="M28" s="255"/>
      <c r="N28" s="268"/>
      <c r="O28" s="255"/>
      <c r="P28" s="268"/>
      <c r="Q28" s="268"/>
      <c r="R28" s="269"/>
      <c r="S28" s="239"/>
    </row>
    <row r="29" spans="2:19" x14ac:dyDescent="0.2">
      <c r="B29" s="237"/>
      <c r="C29" s="266" t="s">
        <v>36</v>
      </c>
      <c r="D29" s="267"/>
      <c r="E29" s="268"/>
      <c r="F29" s="268"/>
      <c r="G29" s="268"/>
      <c r="H29" s="268"/>
      <c r="I29" s="268"/>
      <c r="J29" s="268"/>
      <c r="K29" s="255"/>
      <c r="L29" s="255"/>
      <c r="M29" s="255"/>
      <c r="N29" s="268"/>
      <c r="O29" s="255"/>
      <c r="P29" s="268"/>
      <c r="Q29" s="268"/>
      <c r="R29" s="269"/>
      <c r="S29" s="239"/>
    </row>
    <row r="30" spans="2:19" x14ac:dyDescent="0.2">
      <c r="B30" s="237"/>
      <c r="C30" s="261" t="s">
        <v>37</v>
      </c>
      <c r="D30" s="267"/>
      <c r="E30" s="268"/>
      <c r="F30" s="268"/>
      <c r="G30" s="268"/>
      <c r="H30" s="268"/>
      <c r="I30" s="268"/>
      <c r="J30" s="268"/>
      <c r="K30" s="255"/>
      <c r="L30" s="255"/>
      <c r="M30" s="255"/>
      <c r="N30" s="268"/>
      <c r="O30" s="255"/>
      <c r="P30" s="268"/>
      <c r="Q30" s="268"/>
      <c r="R30" s="269"/>
      <c r="S30" s="239"/>
    </row>
    <row r="31" spans="2:19" x14ac:dyDescent="0.2">
      <c r="B31" s="237"/>
      <c r="C31" s="266" t="s">
        <v>38</v>
      </c>
      <c r="D31" s="267"/>
      <c r="E31" s="268"/>
      <c r="F31" s="268"/>
      <c r="G31" s="268"/>
      <c r="H31" s="268"/>
      <c r="I31" s="268"/>
      <c r="J31" s="268"/>
      <c r="K31" s="255"/>
      <c r="L31" s="255"/>
      <c r="M31" s="255"/>
      <c r="N31" s="268"/>
      <c r="O31" s="255"/>
      <c r="P31" s="268"/>
      <c r="Q31" s="268"/>
      <c r="R31" s="269"/>
      <c r="S31" s="239"/>
    </row>
    <row r="32" spans="2:19" x14ac:dyDescent="0.2">
      <c r="B32" s="237"/>
      <c r="C32" s="278" t="s">
        <v>141</v>
      </c>
      <c r="D32" s="267"/>
      <c r="E32" s="268"/>
      <c r="F32" s="268"/>
      <c r="G32" s="268"/>
      <c r="H32" s="268"/>
      <c r="I32" s="268"/>
      <c r="J32" s="268"/>
      <c r="K32" s="255"/>
      <c r="L32" s="255"/>
      <c r="M32" s="255"/>
      <c r="N32" s="268"/>
      <c r="O32" s="255"/>
      <c r="P32" s="268"/>
      <c r="Q32" s="268"/>
      <c r="R32" s="269"/>
      <c r="S32" s="239"/>
    </row>
    <row r="33" spans="2:19" x14ac:dyDescent="0.2">
      <c r="B33" s="237"/>
      <c r="C33" s="266" t="s">
        <v>39</v>
      </c>
      <c r="D33" s="267"/>
      <c r="E33" s="268"/>
      <c r="F33" s="268"/>
      <c r="G33" s="268"/>
      <c r="H33" s="268"/>
      <c r="I33" s="268"/>
      <c r="J33" s="268"/>
      <c r="K33" s="255"/>
      <c r="L33" s="255"/>
      <c r="M33" s="255"/>
      <c r="N33" s="268"/>
      <c r="O33" s="255"/>
      <c r="P33" s="268"/>
      <c r="Q33" s="268"/>
      <c r="R33" s="269"/>
      <c r="S33" s="239"/>
    </row>
    <row r="34" spans="2:19" x14ac:dyDescent="0.2">
      <c r="B34" s="237"/>
      <c r="C34" s="266" t="s">
        <v>40</v>
      </c>
      <c r="D34" s="267"/>
      <c r="E34" s="268"/>
      <c r="F34" s="268"/>
      <c r="G34" s="268"/>
      <c r="H34" s="268"/>
      <c r="I34" s="268"/>
      <c r="J34" s="268"/>
      <c r="K34" s="255"/>
      <c r="L34" s="255"/>
      <c r="M34" s="255"/>
      <c r="N34" s="268"/>
      <c r="O34" s="255"/>
      <c r="P34" s="268"/>
      <c r="Q34" s="268"/>
      <c r="R34" s="269"/>
      <c r="S34" s="239"/>
    </row>
    <row r="35" spans="2:19" ht="17" thickBot="1" x14ac:dyDescent="0.25">
      <c r="B35" s="237"/>
      <c r="C35" s="478" t="s">
        <v>142</v>
      </c>
      <c r="D35" s="279"/>
      <c r="E35" s="280"/>
      <c r="F35" s="280"/>
      <c r="G35" s="280"/>
      <c r="H35" s="280"/>
      <c r="I35" s="280"/>
      <c r="J35" s="280"/>
      <c r="K35" s="281"/>
      <c r="L35" s="281"/>
      <c r="M35" s="281"/>
      <c r="N35" s="280"/>
      <c r="O35" s="281"/>
      <c r="P35" s="280"/>
      <c r="Q35" s="280"/>
      <c r="R35" s="282"/>
      <c r="S35" s="239"/>
    </row>
    <row r="36" spans="2:19" x14ac:dyDescent="0.2">
      <c r="B36" s="237"/>
      <c r="C36" s="479" t="s">
        <v>143</v>
      </c>
      <c r="D36" s="284"/>
      <c r="E36" s="285"/>
      <c r="F36" s="285"/>
      <c r="G36" s="285"/>
      <c r="H36" s="285"/>
      <c r="I36" s="285"/>
      <c r="J36" s="285"/>
      <c r="K36" s="285"/>
      <c r="L36" s="285"/>
      <c r="M36" s="285"/>
      <c r="N36" s="285"/>
      <c r="O36" s="285"/>
      <c r="P36" s="285"/>
      <c r="Q36" s="285"/>
      <c r="R36" s="286"/>
      <c r="S36" s="239"/>
    </row>
    <row r="37" spans="2:19" x14ac:dyDescent="0.2">
      <c r="B37" s="237"/>
      <c r="C37" s="287" t="s">
        <v>41</v>
      </c>
      <c r="D37" s="288"/>
      <c r="E37" s="255"/>
      <c r="F37" s="255"/>
      <c r="G37" s="255"/>
      <c r="H37" s="255"/>
      <c r="I37" s="255"/>
      <c r="J37" s="255"/>
      <c r="K37" s="255"/>
      <c r="L37" s="255"/>
      <c r="M37" s="255"/>
      <c r="N37" s="255"/>
      <c r="O37" s="255"/>
      <c r="P37" s="255"/>
      <c r="Q37" s="255"/>
      <c r="R37" s="256"/>
      <c r="S37" s="239"/>
    </row>
    <row r="38" spans="2:19" x14ac:dyDescent="0.2">
      <c r="B38" s="237"/>
      <c r="C38" s="289" t="s">
        <v>42</v>
      </c>
      <c r="D38" s="288"/>
      <c r="E38" s="255"/>
      <c r="F38" s="255"/>
      <c r="G38" s="255"/>
      <c r="H38" s="255"/>
      <c r="I38" s="255"/>
      <c r="J38" s="255"/>
      <c r="K38" s="255"/>
      <c r="L38" s="255"/>
      <c r="M38" s="255"/>
      <c r="N38" s="255"/>
      <c r="O38" s="255"/>
      <c r="P38" s="255"/>
      <c r="Q38" s="255"/>
      <c r="R38" s="256"/>
      <c r="S38" s="239"/>
    </row>
    <row r="39" spans="2:19" x14ac:dyDescent="0.2">
      <c r="B39" s="237"/>
      <c r="C39" s="289" t="s">
        <v>43</v>
      </c>
      <c r="D39" s="288"/>
      <c r="E39" s="255"/>
      <c r="F39" s="255"/>
      <c r="G39" s="255"/>
      <c r="H39" s="255"/>
      <c r="I39" s="255"/>
      <c r="J39" s="255"/>
      <c r="K39" s="255"/>
      <c r="L39" s="255"/>
      <c r="M39" s="255"/>
      <c r="N39" s="255"/>
      <c r="O39" s="255"/>
      <c r="P39" s="255"/>
      <c r="Q39" s="255"/>
      <c r="R39" s="256"/>
      <c r="S39" s="239"/>
    </row>
    <row r="40" spans="2:19" x14ac:dyDescent="0.2">
      <c r="B40" s="237"/>
      <c r="C40" s="480" t="s">
        <v>144</v>
      </c>
      <c r="D40" s="288"/>
      <c r="E40" s="255"/>
      <c r="F40" s="255"/>
      <c r="G40" s="255"/>
      <c r="H40" s="255"/>
      <c r="I40" s="255"/>
      <c r="J40" s="255"/>
      <c r="K40" s="255"/>
      <c r="L40" s="255"/>
      <c r="M40" s="255"/>
      <c r="N40" s="255"/>
      <c r="O40" s="255"/>
      <c r="P40" s="255"/>
      <c r="Q40" s="255"/>
      <c r="R40" s="256"/>
      <c r="S40" s="239"/>
    </row>
    <row r="41" spans="2:19" ht="17" thickBot="1" x14ac:dyDescent="0.25">
      <c r="B41" s="237"/>
      <c r="C41" s="290" t="s">
        <v>44</v>
      </c>
      <c r="D41" s="291"/>
      <c r="E41" s="281"/>
      <c r="F41" s="281"/>
      <c r="G41" s="281"/>
      <c r="H41" s="281"/>
      <c r="I41" s="281"/>
      <c r="J41" s="281"/>
      <c r="K41" s="281"/>
      <c r="L41" s="281"/>
      <c r="M41" s="281"/>
      <c r="N41" s="281"/>
      <c r="O41" s="281"/>
      <c r="P41" s="281"/>
      <c r="Q41" s="281"/>
      <c r="R41" s="292"/>
      <c r="S41" s="239"/>
    </row>
    <row r="42" spans="2:19" x14ac:dyDescent="0.2">
      <c r="B42" s="237"/>
      <c r="C42" s="283" t="s">
        <v>45</v>
      </c>
      <c r="D42" s="202"/>
      <c r="E42" s="163"/>
      <c r="F42" s="163"/>
      <c r="G42" s="163"/>
      <c r="H42" s="163"/>
      <c r="I42" s="163"/>
      <c r="J42" s="163"/>
      <c r="K42" s="285"/>
      <c r="L42" s="285"/>
      <c r="M42" s="285"/>
      <c r="N42" s="163"/>
      <c r="O42" s="163"/>
      <c r="P42" s="163"/>
      <c r="Q42" s="163"/>
      <c r="R42" s="293"/>
      <c r="S42" s="239"/>
    </row>
    <row r="43" spans="2:19" x14ac:dyDescent="0.2">
      <c r="B43" s="237"/>
      <c r="C43" s="289" t="s">
        <v>46</v>
      </c>
      <c r="D43" s="267"/>
      <c r="E43" s="268"/>
      <c r="F43" s="268"/>
      <c r="G43" s="268"/>
      <c r="H43" s="268"/>
      <c r="I43" s="268"/>
      <c r="J43" s="268"/>
      <c r="K43" s="255"/>
      <c r="L43" s="255"/>
      <c r="M43" s="255"/>
      <c r="N43" s="268"/>
      <c r="O43" s="268"/>
      <c r="P43" s="268"/>
      <c r="Q43" s="268"/>
      <c r="R43" s="269"/>
      <c r="S43" s="239"/>
    </row>
    <row r="44" spans="2:19" ht="17" thickBot="1" x14ac:dyDescent="0.25">
      <c r="B44" s="237"/>
      <c r="C44" s="294" t="s">
        <v>47</v>
      </c>
      <c r="D44" s="204"/>
      <c r="E44" s="159"/>
      <c r="F44" s="159"/>
      <c r="G44" s="159"/>
      <c r="H44" s="159"/>
      <c r="I44" s="159"/>
      <c r="J44" s="159"/>
      <c r="K44" s="295"/>
      <c r="L44" s="295"/>
      <c r="M44" s="295"/>
      <c r="N44" s="159"/>
      <c r="O44" s="159"/>
      <c r="P44" s="159"/>
      <c r="Q44" s="159"/>
      <c r="R44" s="296"/>
      <c r="S44" s="239"/>
    </row>
    <row r="45" spans="2:19" x14ac:dyDescent="0.2">
      <c r="B45" s="237"/>
      <c r="C45" s="252" t="s">
        <v>48</v>
      </c>
      <c r="D45" s="271"/>
      <c r="E45" s="272"/>
      <c r="F45" s="272"/>
      <c r="G45" s="272"/>
      <c r="H45" s="272"/>
      <c r="I45" s="272"/>
      <c r="J45" s="272"/>
      <c r="K45" s="264"/>
      <c r="L45" s="264"/>
      <c r="M45" s="264"/>
      <c r="N45" s="272"/>
      <c r="O45" s="272"/>
      <c r="P45" s="272"/>
      <c r="Q45" s="272"/>
      <c r="R45" s="273"/>
      <c r="S45" s="239"/>
    </row>
    <row r="46" spans="2:19" x14ac:dyDescent="0.2">
      <c r="B46" s="237"/>
      <c r="C46" s="270" t="s">
        <v>49</v>
      </c>
      <c r="D46" s="271"/>
      <c r="E46" s="272"/>
      <c r="F46" s="272"/>
      <c r="G46" s="272"/>
      <c r="H46" s="272"/>
      <c r="I46" s="272"/>
      <c r="J46" s="272"/>
      <c r="K46" s="264"/>
      <c r="L46" s="264"/>
      <c r="M46" s="264"/>
      <c r="N46" s="272"/>
      <c r="O46" s="272"/>
      <c r="P46" s="272"/>
      <c r="Q46" s="272"/>
      <c r="R46" s="273"/>
      <c r="S46" s="239"/>
    </row>
    <row r="47" spans="2:19" x14ac:dyDescent="0.2">
      <c r="B47" s="237"/>
      <c r="C47" s="270" t="s">
        <v>50</v>
      </c>
      <c r="D47" s="271"/>
      <c r="E47" s="272"/>
      <c r="F47" s="272"/>
      <c r="G47" s="272"/>
      <c r="H47" s="272"/>
      <c r="I47" s="272"/>
      <c r="J47" s="272"/>
      <c r="K47" s="264"/>
      <c r="L47" s="264"/>
      <c r="M47" s="264"/>
      <c r="N47" s="272"/>
      <c r="O47" s="272"/>
      <c r="P47" s="272"/>
      <c r="Q47" s="272"/>
      <c r="R47" s="273"/>
      <c r="S47" s="239"/>
    </row>
    <row r="48" spans="2:19" ht="17" thickBot="1" x14ac:dyDescent="0.25">
      <c r="B48" s="237"/>
      <c r="C48" s="261" t="s">
        <v>51</v>
      </c>
      <c r="D48" s="297"/>
      <c r="E48" s="298"/>
      <c r="F48" s="298"/>
      <c r="G48" s="298"/>
      <c r="H48" s="298"/>
      <c r="I48" s="298"/>
      <c r="J48" s="298"/>
      <c r="K48" s="263"/>
      <c r="L48" s="263"/>
      <c r="M48" s="263"/>
      <c r="N48" s="298"/>
      <c r="O48" s="298"/>
      <c r="P48" s="298"/>
      <c r="Q48" s="298"/>
      <c r="R48" s="299"/>
      <c r="S48" s="239"/>
    </row>
    <row r="49" spans="2:19" ht="274.5" customHeight="1" x14ac:dyDescent="0.2">
      <c r="B49" s="237"/>
      <c r="C49" s="422" t="s">
        <v>59</v>
      </c>
      <c r="D49" s="424"/>
      <c r="E49" s="403"/>
      <c r="F49" s="403"/>
      <c r="G49" s="403"/>
      <c r="H49" s="403"/>
      <c r="I49" s="403"/>
      <c r="J49" s="403"/>
      <c r="K49" s="403"/>
      <c r="L49" s="403"/>
      <c r="M49" s="403"/>
      <c r="N49" s="403"/>
      <c r="O49" s="403"/>
      <c r="P49" s="403"/>
      <c r="Q49" s="403"/>
      <c r="R49" s="405"/>
      <c r="S49" s="239"/>
    </row>
    <row r="50" spans="2:19" ht="226.5" customHeight="1" thickBot="1" x14ac:dyDescent="0.25">
      <c r="B50" s="237"/>
      <c r="C50" s="423"/>
      <c r="D50" s="425"/>
      <c r="E50" s="404"/>
      <c r="F50" s="404"/>
      <c r="G50" s="404"/>
      <c r="H50" s="404"/>
      <c r="I50" s="404"/>
      <c r="J50" s="404"/>
      <c r="K50" s="404"/>
      <c r="L50" s="404"/>
      <c r="M50" s="404"/>
      <c r="N50" s="404"/>
      <c r="O50" s="404"/>
      <c r="P50" s="404"/>
      <c r="Q50" s="404"/>
      <c r="R50" s="406"/>
      <c r="S50" s="239"/>
    </row>
    <row r="51" spans="2:19" ht="16.5" customHeight="1" thickBot="1" x14ac:dyDescent="0.25">
      <c r="B51" s="410" t="s">
        <v>133</v>
      </c>
      <c r="C51" s="411"/>
      <c r="D51" s="411"/>
      <c r="E51" s="411"/>
      <c r="F51" s="411"/>
      <c r="G51" s="411"/>
      <c r="H51" s="411"/>
      <c r="I51" s="411"/>
      <c r="J51" s="411"/>
      <c r="K51" s="411"/>
      <c r="L51" s="411"/>
      <c r="M51" s="411"/>
      <c r="N51" s="411"/>
      <c r="O51" s="411"/>
      <c r="P51" s="411"/>
      <c r="Q51" s="411"/>
      <c r="R51" s="411"/>
      <c r="S51" s="412"/>
    </row>
  </sheetData>
  <sheetProtection algorithmName="SHA-512" hashValue="3uQVpf7u3/oze0zna2bg2dHIvpu5IGyBKmLiWwcHriJDL4zZKi88/QtardPSuMETJGt7HfPhaL907s0pI0PgnQ==" saltValue="mw/9WcSinFHwctSWfv4VYw==" spinCount="100000" sheet="1" formatCells="0" formatColumns="0" formatRows="0" insertRows="0"/>
  <mergeCells count="25">
    <mergeCell ref="D9:R9"/>
    <mergeCell ref="D23:R23"/>
    <mergeCell ref="B51:S51"/>
    <mergeCell ref="H6:L6"/>
    <mergeCell ref="H7:L7"/>
    <mergeCell ref="M6:R6"/>
    <mergeCell ref="M7:R7"/>
    <mergeCell ref="C6:G6"/>
    <mergeCell ref="C7:G7"/>
    <mergeCell ref="C49:C50"/>
    <mergeCell ref="D49:D50"/>
    <mergeCell ref="E49:E50"/>
    <mergeCell ref="F49:F50"/>
    <mergeCell ref="G49:G50"/>
    <mergeCell ref="H49:H50"/>
    <mergeCell ref="I49:I50"/>
    <mergeCell ref="O49:O50"/>
    <mergeCell ref="P49:P50"/>
    <mergeCell ref="Q49:Q50"/>
    <mergeCell ref="R49:R50"/>
    <mergeCell ref="J49:J50"/>
    <mergeCell ref="K49:K50"/>
    <mergeCell ref="L49:L50"/>
    <mergeCell ref="M49:M50"/>
    <mergeCell ref="N49:N50"/>
  </mergeCells>
  <dataValidations count="7">
    <dataValidation type="decimal" errorStyle="warning" allowBlank="1" showErrorMessage="1" errorTitle="Uforventet vekt" error="Vekten er utenfor forventet vektintervall. Sjekk at vekt er riktig og oppgitt i g. " sqref="D11:R11" xr:uid="{710E5828-DA22-456C-A4A7-0029AD6675E2}">
      <formula1>0</formula1>
      <formula2>1000</formula2>
    </dataValidation>
    <dataValidation type="whole" allowBlank="1" showErrorMessage="1" errorTitle="Feil i inntasting" error="Scoren er utenfor intervallet (0-3)" sqref="D13:R21" xr:uid="{9F465558-0C9C-4F40-A1C7-051E9ACE3FB3}">
      <formula1>0</formula1>
      <formula2>3</formula2>
    </dataValidation>
    <dataValidation type="decimal" errorStyle="warning" allowBlank="1" showErrorMessage="1" errorTitle="Uforventet lengde" error="Lengde er utenfor forventet lengdeintervall. Sjekk at lengde er riktig og oppgitt i cm. " sqref="D12:R12" xr:uid="{10B40B0A-6BB9-4E16-86D0-20516FAF1E5C}">
      <formula1>0</formula1>
      <formula2>30</formula2>
    </dataValidation>
    <dataValidation type="whole" allowBlank="1" showInputMessage="1" showErrorMessage="1" errorTitle="Feil i inntastingen" error="Scoren er utenfor intervallet (1-2). Skriv 1 for hannkjønn og 2 for hunnkjønn." sqref="D35:R35" xr:uid="{7B98F61A-F616-470C-A35F-D4C553647D8A}">
      <formula1>1</formula1>
      <formula2>2</formula2>
    </dataValidation>
    <dataValidation type="whole" allowBlank="1" showErrorMessage="1" errorTitle="Feil i inntastingen" error="Scoren er utenfor intervallet (0-1)" sqref="D36:R41" xr:uid="{0405BD2A-3CDA-478F-9581-87D894F821E9}">
      <formula1>0</formula1>
      <formula2>1</formula2>
    </dataValidation>
    <dataValidation type="whole" allowBlank="1" showInputMessage="1" showErrorMessage="1" errorTitle="Feil i inntastingen" error="Scoren er utenfor intervallet (0-1)" sqref="D26:R34" xr:uid="{FFD699BC-9DBF-4012-AD1F-98B4758A3D01}">
      <formula1>0</formula1>
      <formula2>1</formula2>
    </dataValidation>
    <dataValidation type="whole" allowBlank="1" showErrorMessage="1" errorTitle="Feil i inntasting" error="Leverfargen er utenfor intervallet (1-6) " sqref="D25:R25" xr:uid="{F7D9A420-E0AE-49A9-9137-4F03CB0EBE30}">
      <formula1>1</formula1>
      <formula2>6</formula2>
    </dataValidation>
  </dataValidations>
  <printOptions horizontalCentered="1" verticalCentered="1"/>
  <pageMargins left="0" right="0" top="0" bottom="0" header="0" footer="0"/>
  <pageSetup paperSize="9" scale="68"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F2342-9A0F-495C-B858-6B782133BB5B}">
  <dimension ref="A1:U71"/>
  <sheetViews>
    <sheetView showGridLines="0" zoomScale="90" zoomScaleNormal="90" workbookViewId="0">
      <selection activeCell="D10" sqref="D10:E10"/>
    </sheetView>
  </sheetViews>
  <sheetFormatPr baseColWidth="10" defaultColWidth="0" defaultRowHeight="15" customHeight="1" zeroHeight="1" x14ac:dyDescent="0.2"/>
  <cols>
    <col min="1" max="1" width="3.1640625" customWidth="1"/>
    <col min="2" max="2" width="4" customWidth="1"/>
    <col min="3" max="3" width="18.5" customWidth="1"/>
    <col min="4" max="4" width="28.6640625" customWidth="1"/>
    <col min="5" max="5" width="16.6640625" customWidth="1"/>
    <col min="6" max="6" width="29.33203125" customWidth="1"/>
    <col min="7" max="7" width="26.33203125" customWidth="1"/>
    <col min="8" max="8" width="25.6640625" customWidth="1"/>
    <col min="9" max="9" width="20.6640625" customWidth="1"/>
    <col min="10" max="10" width="26.6640625" customWidth="1"/>
    <col min="11" max="11" width="23" customWidth="1"/>
    <col min="12" max="21" width="0" hidden="1" customWidth="1"/>
    <col min="22" max="16384" width="9.1640625" hidden="1"/>
  </cols>
  <sheetData>
    <row r="1" spans="2:11" x14ac:dyDescent="0.2"/>
    <row r="2" spans="2:11" x14ac:dyDescent="0.2"/>
    <row r="3" spans="2:11" ht="48" customHeight="1" x14ac:dyDescent="0.2">
      <c r="B3" s="153" t="s">
        <v>7</v>
      </c>
    </row>
    <row r="4" spans="2:11" ht="35.25" customHeight="1" x14ac:dyDescent="0.2">
      <c r="B4" s="153"/>
      <c r="C4" s="154" t="s">
        <v>8</v>
      </c>
      <c r="D4" s="153"/>
      <c r="E4" s="153"/>
      <c r="F4" s="153"/>
      <c r="G4" s="153"/>
      <c r="H4" s="153"/>
      <c r="I4" s="153"/>
      <c r="J4" s="153"/>
      <c r="K4" s="153"/>
    </row>
    <row r="5" spans="2:11" x14ac:dyDescent="0.2"/>
    <row r="6" spans="2:11" ht="18.75" customHeight="1" x14ac:dyDescent="0.2">
      <c r="B6" s="426" t="s">
        <v>0</v>
      </c>
      <c r="C6" s="426"/>
      <c r="D6" s="426" t="s">
        <v>4</v>
      </c>
      <c r="E6" s="426"/>
      <c r="F6" s="426" t="s">
        <v>5</v>
      </c>
      <c r="G6" s="426"/>
      <c r="H6" s="426"/>
    </row>
    <row r="7" spans="2:11" ht="48" customHeight="1" x14ac:dyDescent="0.2">
      <c r="B7" s="429">
        <v>0</v>
      </c>
      <c r="C7" s="429"/>
      <c r="D7" s="430" t="s">
        <v>64</v>
      </c>
      <c r="E7" s="430"/>
      <c r="F7" s="427" t="s">
        <v>65</v>
      </c>
      <c r="G7" s="427"/>
      <c r="H7" s="427"/>
    </row>
    <row r="8" spans="2:11" ht="44.5" customHeight="1" x14ac:dyDescent="0.2">
      <c r="B8" s="434">
        <v>1</v>
      </c>
      <c r="C8" s="434"/>
      <c r="D8" s="427" t="s">
        <v>66</v>
      </c>
      <c r="E8" s="427"/>
      <c r="F8" s="427" t="s">
        <v>67</v>
      </c>
      <c r="G8" s="427"/>
      <c r="H8" s="427"/>
    </row>
    <row r="9" spans="2:11" ht="72" customHeight="1" x14ac:dyDescent="0.25">
      <c r="B9" s="431">
        <v>2</v>
      </c>
      <c r="C9" s="432"/>
      <c r="D9" s="427" t="s">
        <v>68</v>
      </c>
      <c r="E9" s="427"/>
      <c r="F9" s="433" t="s">
        <v>69</v>
      </c>
      <c r="G9" s="433"/>
      <c r="H9" s="433"/>
    </row>
    <row r="10" spans="2:11" ht="56.25" customHeight="1" x14ac:dyDescent="0.2">
      <c r="B10" s="435">
        <v>3</v>
      </c>
      <c r="C10" s="435"/>
      <c r="D10" s="436" t="s">
        <v>70</v>
      </c>
      <c r="E10" s="436"/>
      <c r="F10" s="428" t="s">
        <v>69</v>
      </c>
      <c r="G10" s="428"/>
      <c r="H10" s="428"/>
    </row>
    <row r="11" spans="2:11" x14ac:dyDescent="0.2"/>
    <row r="12" spans="2:11" ht="16" x14ac:dyDescent="0.2">
      <c r="B12" s="178" t="s">
        <v>71</v>
      </c>
      <c r="C12" s="155"/>
      <c r="D12" s="155"/>
      <c r="E12" s="155"/>
    </row>
    <row r="13" spans="2:11" x14ac:dyDescent="0.2">
      <c r="B13" s="437"/>
      <c r="C13" s="437"/>
      <c r="D13" s="438"/>
      <c r="E13" s="438"/>
    </row>
    <row r="14" spans="2:11" ht="15" customHeight="1" x14ac:dyDescent="0.2"/>
    <row r="15" spans="2:11" ht="15" customHeight="1" x14ac:dyDescent="0.2"/>
    <row r="16" spans="2:11" ht="15" customHeight="1" x14ac:dyDescent="0.2"/>
    <row r="17" spans="2:2" ht="15" customHeight="1" x14ac:dyDescent="0.2"/>
    <row r="18" spans="2:2" ht="15" customHeight="1" x14ac:dyDescent="0.2"/>
    <row r="19" spans="2:2" ht="15" customHeight="1" x14ac:dyDescent="0.2"/>
    <row r="20" spans="2:2" ht="15" customHeight="1" x14ac:dyDescent="0.2"/>
    <row r="21" spans="2:2" ht="15" customHeight="1" x14ac:dyDescent="0.2">
      <c r="B21" s="179" t="s">
        <v>72</v>
      </c>
    </row>
    <row r="22" spans="2:2" ht="15" customHeight="1" x14ac:dyDescent="0.2"/>
    <row r="23" spans="2:2" ht="15" customHeight="1" x14ac:dyDescent="0.2"/>
    <row r="24" spans="2:2" ht="15" customHeight="1" x14ac:dyDescent="0.2"/>
    <row r="25" spans="2:2" ht="15" customHeight="1" x14ac:dyDescent="0.2"/>
    <row r="26" spans="2:2" ht="15" customHeight="1" x14ac:dyDescent="0.2"/>
    <row r="27" spans="2:2" ht="15" customHeight="1" x14ac:dyDescent="0.2"/>
    <row r="28" spans="2:2" ht="15" customHeight="1" x14ac:dyDescent="0.2"/>
    <row r="29" spans="2:2" ht="15" customHeight="1" x14ac:dyDescent="0.2"/>
    <row r="30" spans="2:2" ht="15" customHeight="1" x14ac:dyDescent="0.2"/>
    <row r="31" spans="2:2" ht="15" customHeight="1" x14ac:dyDescent="0.2"/>
    <row r="32" spans="2:2" ht="15" customHeight="1" x14ac:dyDescent="0.2">
      <c r="B32" s="179" t="s">
        <v>73</v>
      </c>
    </row>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row r="51"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sheetData>
  <sheetProtection algorithmName="SHA-512" hashValue="GoNlQ410kbbLSSiT9+Ip8MLBOl0e2dbnaXX9XwIAwEh29c/Dmd2Ry3fA/15j07Sd190Q/KIaCU4c/o4wjzkz+g==" saltValue="b15H0FZ8z8gW7CGjfdgIZA==" spinCount="100000" sheet="1" objects="1" scenarios="1"/>
  <mergeCells count="17">
    <mergeCell ref="B13:C13"/>
    <mergeCell ref="D13:E13"/>
    <mergeCell ref="F6:H6"/>
    <mergeCell ref="B6:C6"/>
    <mergeCell ref="D6:E6"/>
    <mergeCell ref="F8:H8"/>
    <mergeCell ref="F10:H10"/>
    <mergeCell ref="B7:C7"/>
    <mergeCell ref="D7:E7"/>
    <mergeCell ref="F7:H7"/>
    <mergeCell ref="B9:C9"/>
    <mergeCell ref="D9:E9"/>
    <mergeCell ref="F9:H9"/>
    <mergeCell ref="B8:C8"/>
    <mergeCell ref="D8:E8"/>
    <mergeCell ref="B10:C10"/>
    <mergeCell ref="D10:E10"/>
  </mergeCells>
  <phoneticPr fontId="12" type="noConversion"/>
  <conditionalFormatting sqref="B3">
    <cfRule type="cellIs" dxfId="49" priority="5" operator="equal">
      <formula>2</formula>
    </cfRule>
  </conditionalFormatting>
  <conditionalFormatting sqref="F7:F8 F10">
    <cfRule type="cellIs" dxfId="48" priority="2" operator="equal">
      <formula>2</formula>
    </cfRule>
  </conditionalFormatting>
  <conditionalFormatting sqref="F9">
    <cfRule type="cellIs" dxfId="47" priority="1" operator="equal">
      <formula>2</formula>
    </cfRule>
  </conditionalFormatting>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A11F76-1100-9F48-B3E5-B771B075E1D7}">
  <dimension ref="C5:M53"/>
  <sheetViews>
    <sheetView workbookViewId="0">
      <selection activeCell="P8" sqref="P8"/>
    </sheetView>
  </sheetViews>
  <sheetFormatPr baseColWidth="10" defaultColWidth="10.83203125" defaultRowHeight="15" x14ac:dyDescent="0.2"/>
  <cols>
    <col min="1" max="16384" width="10.83203125" style="195"/>
  </cols>
  <sheetData>
    <row r="5" spans="3:13" x14ac:dyDescent="0.2">
      <c r="C5" s="194"/>
      <c r="D5" s="194"/>
      <c r="E5" s="194"/>
      <c r="F5" s="194"/>
      <c r="G5" s="194"/>
      <c r="H5" s="194"/>
      <c r="I5" s="194"/>
      <c r="J5" s="194"/>
      <c r="K5" s="194"/>
      <c r="L5" s="194"/>
      <c r="M5" s="194"/>
    </row>
    <row r="6" spans="3:13" x14ac:dyDescent="0.2">
      <c r="C6" s="194"/>
      <c r="D6" s="194"/>
      <c r="E6" s="194"/>
      <c r="F6" s="194"/>
      <c r="G6" s="194"/>
      <c r="H6" s="194"/>
      <c r="I6" s="194"/>
      <c r="J6" s="194"/>
      <c r="K6" s="194"/>
      <c r="L6" s="194"/>
      <c r="M6" s="194"/>
    </row>
    <row r="7" spans="3:13" x14ac:dyDescent="0.2">
      <c r="C7" s="194"/>
      <c r="D7" s="194"/>
      <c r="E7" s="194"/>
      <c r="F7" s="194"/>
      <c r="G7" s="194"/>
      <c r="H7" s="194"/>
      <c r="I7" s="194"/>
      <c r="J7" s="194"/>
      <c r="K7" s="194"/>
      <c r="L7" s="194"/>
      <c r="M7" s="194"/>
    </row>
    <row r="8" spans="3:13" x14ac:dyDescent="0.2">
      <c r="C8" s="194"/>
      <c r="D8" s="194"/>
      <c r="E8" s="194"/>
      <c r="F8" s="194"/>
      <c r="G8" s="194"/>
      <c r="H8" s="194"/>
      <c r="I8" s="194"/>
      <c r="J8" s="194"/>
      <c r="K8" s="194"/>
      <c r="L8" s="194"/>
      <c r="M8" s="194"/>
    </row>
    <row r="9" spans="3:13" x14ac:dyDescent="0.2">
      <c r="C9" s="194"/>
      <c r="D9" s="194"/>
      <c r="E9" s="194"/>
      <c r="F9" s="194"/>
      <c r="G9" s="194"/>
      <c r="H9" s="194"/>
      <c r="I9" s="194"/>
      <c r="J9" s="194"/>
      <c r="K9" s="194"/>
      <c r="L9" s="194"/>
      <c r="M9" s="194"/>
    </row>
    <row r="10" spans="3:13" x14ac:dyDescent="0.2">
      <c r="C10" s="194"/>
      <c r="D10" s="194"/>
      <c r="E10" s="194"/>
      <c r="F10" s="194"/>
      <c r="G10" s="194"/>
      <c r="H10" s="194"/>
      <c r="I10" s="194"/>
      <c r="J10" s="194"/>
      <c r="K10" s="194"/>
      <c r="L10" s="194"/>
      <c r="M10" s="194"/>
    </row>
    <row r="11" spans="3:13" x14ac:dyDescent="0.2">
      <c r="C11" s="194"/>
      <c r="D11" s="194"/>
      <c r="E11" s="194"/>
      <c r="F11" s="194"/>
      <c r="G11" s="194"/>
      <c r="H11" s="194"/>
      <c r="I11" s="194"/>
      <c r="J11" s="194"/>
      <c r="K11" s="194"/>
      <c r="L11" s="194"/>
      <c r="M11" s="194"/>
    </row>
    <row r="12" spans="3:13" x14ac:dyDescent="0.2">
      <c r="C12" s="194"/>
      <c r="D12" s="194"/>
      <c r="E12" s="194"/>
      <c r="F12" s="194"/>
      <c r="G12" s="194"/>
      <c r="H12" s="194"/>
      <c r="I12" s="194"/>
      <c r="J12" s="194"/>
      <c r="K12" s="194"/>
      <c r="L12" s="194"/>
      <c r="M12" s="194"/>
    </row>
    <row r="13" spans="3:13" x14ac:dyDescent="0.2">
      <c r="C13" s="194"/>
      <c r="D13" s="194"/>
      <c r="E13" s="194"/>
      <c r="F13" s="194"/>
      <c r="G13" s="194"/>
      <c r="H13" s="194"/>
      <c r="I13" s="194"/>
      <c r="J13" s="194"/>
      <c r="K13" s="194"/>
      <c r="L13" s="194"/>
      <c r="M13" s="194"/>
    </row>
    <row r="14" spans="3:13" x14ac:dyDescent="0.2">
      <c r="C14" s="194"/>
      <c r="D14" s="194"/>
      <c r="E14" s="194"/>
      <c r="F14" s="194"/>
      <c r="G14" s="194"/>
      <c r="H14" s="194"/>
      <c r="I14" s="194"/>
      <c r="J14" s="194"/>
      <c r="K14" s="194"/>
      <c r="L14" s="194"/>
      <c r="M14" s="194"/>
    </row>
    <row r="15" spans="3:13" x14ac:dyDescent="0.2">
      <c r="C15" s="194"/>
      <c r="D15" s="194"/>
      <c r="E15" s="194"/>
      <c r="F15" s="194"/>
      <c r="G15" s="194"/>
      <c r="H15" s="194"/>
      <c r="I15" s="194"/>
      <c r="J15" s="194"/>
      <c r="K15" s="194"/>
      <c r="L15" s="194"/>
      <c r="M15" s="194"/>
    </row>
    <row r="16" spans="3:13" x14ac:dyDescent="0.2">
      <c r="C16" s="194"/>
      <c r="D16" s="194"/>
      <c r="E16" s="194"/>
      <c r="F16" s="194"/>
      <c r="G16" s="194"/>
      <c r="H16" s="194"/>
      <c r="I16" s="194"/>
      <c r="J16" s="194"/>
      <c r="K16" s="194"/>
      <c r="L16" s="194"/>
      <c r="M16" s="194"/>
    </row>
    <row r="17" spans="3:13" x14ac:dyDescent="0.2">
      <c r="C17" s="194"/>
      <c r="D17" s="194"/>
      <c r="E17" s="194"/>
      <c r="F17" s="194"/>
      <c r="G17" s="194"/>
      <c r="H17" s="194"/>
      <c r="I17" s="194"/>
      <c r="J17" s="194"/>
      <c r="K17" s="194"/>
      <c r="L17" s="194"/>
      <c r="M17" s="194"/>
    </row>
    <row r="18" spans="3:13" x14ac:dyDescent="0.2">
      <c r="C18" s="194"/>
      <c r="D18" s="194"/>
      <c r="E18" s="194"/>
      <c r="F18" s="194"/>
      <c r="G18" s="194"/>
      <c r="H18" s="194"/>
      <c r="I18" s="194"/>
      <c r="J18" s="194"/>
      <c r="K18" s="194"/>
      <c r="L18" s="194"/>
      <c r="M18" s="194"/>
    </row>
    <row r="19" spans="3:13" x14ac:dyDescent="0.2">
      <c r="C19" s="194"/>
      <c r="D19" s="194"/>
      <c r="E19" s="194"/>
      <c r="F19" s="194"/>
      <c r="G19" s="194"/>
      <c r="H19" s="194"/>
      <c r="I19" s="194"/>
      <c r="J19" s="194"/>
      <c r="K19" s="194"/>
      <c r="L19" s="194"/>
      <c r="M19" s="194"/>
    </row>
    <row r="20" spans="3:13" x14ac:dyDescent="0.2">
      <c r="C20" s="194"/>
      <c r="D20" s="194"/>
      <c r="E20" s="194"/>
      <c r="F20" s="194"/>
      <c r="G20" s="194"/>
      <c r="H20" s="194"/>
      <c r="I20" s="194"/>
      <c r="J20" s="194"/>
      <c r="K20" s="194"/>
      <c r="L20" s="194"/>
      <c r="M20" s="194"/>
    </row>
    <row r="21" spans="3:13" x14ac:dyDescent="0.2">
      <c r="C21" s="194"/>
      <c r="D21" s="194"/>
      <c r="E21" s="194"/>
      <c r="F21" s="194"/>
      <c r="G21" s="194"/>
      <c r="H21" s="194"/>
      <c r="I21" s="194"/>
      <c r="J21" s="194"/>
      <c r="K21" s="194"/>
      <c r="L21" s="194"/>
      <c r="M21" s="194"/>
    </row>
    <row r="22" spans="3:13" x14ac:dyDescent="0.2">
      <c r="C22" s="194"/>
      <c r="D22" s="194"/>
      <c r="E22" s="194"/>
      <c r="F22" s="194"/>
      <c r="G22" s="194"/>
      <c r="H22" s="194"/>
      <c r="I22" s="194"/>
      <c r="J22" s="194"/>
      <c r="K22" s="194"/>
      <c r="L22" s="194"/>
      <c r="M22" s="194"/>
    </row>
    <row r="23" spans="3:13" x14ac:dyDescent="0.2">
      <c r="C23" s="194"/>
      <c r="D23" s="194"/>
      <c r="E23" s="194"/>
      <c r="F23" s="194"/>
      <c r="G23" s="194"/>
      <c r="H23" s="194"/>
      <c r="I23" s="194"/>
      <c r="J23" s="194"/>
      <c r="K23" s="194"/>
      <c r="L23" s="194"/>
      <c r="M23" s="194"/>
    </row>
    <row r="24" spans="3:13" x14ac:dyDescent="0.2">
      <c r="C24" s="194"/>
      <c r="D24" s="194"/>
      <c r="E24" s="194"/>
      <c r="F24" s="194"/>
      <c r="G24" s="194"/>
      <c r="H24" s="194"/>
      <c r="I24" s="194"/>
      <c r="J24" s="194"/>
      <c r="K24" s="194"/>
      <c r="L24" s="194"/>
      <c r="M24" s="194"/>
    </row>
    <row r="25" spans="3:13" x14ac:dyDescent="0.2">
      <c r="C25" s="194"/>
      <c r="D25" s="194"/>
      <c r="E25" s="194"/>
      <c r="F25" s="194"/>
      <c r="G25" s="194"/>
      <c r="H25" s="194"/>
      <c r="I25" s="194"/>
      <c r="J25" s="194"/>
      <c r="K25" s="194"/>
      <c r="L25" s="194"/>
      <c r="M25" s="194"/>
    </row>
    <row r="26" spans="3:13" x14ac:dyDescent="0.2">
      <c r="C26" s="194"/>
      <c r="D26" s="194"/>
      <c r="E26" s="194"/>
      <c r="F26" s="194"/>
      <c r="G26" s="194"/>
      <c r="H26" s="194"/>
      <c r="I26" s="194"/>
      <c r="J26" s="194"/>
      <c r="K26" s="194"/>
      <c r="L26" s="194"/>
      <c r="M26" s="194"/>
    </row>
    <row r="27" spans="3:13" x14ac:dyDescent="0.2">
      <c r="C27" s="194"/>
      <c r="D27" s="194"/>
      <c r="E27" s="194"/>
      <c r="F27" s="194"/>
      <c r="G27" s="194"/>
      <c r="H27" s="194"/>
      <c r="I27" s="194"/>
      <c r="J27" s="194"/>
      <c r="K27" s="194"/>
      <c r="L27" s="194"/>
      <c r="M27" s="194"/>
    </row>
    <row r="28" spans="3:13" x14ac:dyDescent="0.2">
      <c r="C28" s="194"/>
      <c r="D28" s="194"/>
      <c r="E28" s="194"/>
      <c r="F28" s="194"/>
      <c r="G28" s="194"/>
      <c r="H28" s="194"/>
      <c r="I28" s="194"/>
      <c r="J28" s="194"/>
      <c r="K28" s="194"/>
      <c r="L28" s="194"/>
      <c r="M28" s="194"/>
    </row>
    <row r="29" spans="3:13" x14ac:dyDescent="0.2">
      <c r="C29" s="194"/>
      <c r="D29" s="194"/>
      <c r="E29" s="194"/>
      <c r="F29" s="194"/>
      <c r="G29" s="194"/>
      <c r="H29" s="194"/>
      <c r="I29" s="194"/>
      <c r="J29" s="194"/>
      <c r="K29" s="194"/>
      <c r="L29" s="194"/>
      <c r="M29" s="194"/>
    </row>
    <row r="30" spans="3:13" x14ac:dyDescent="0.2">
      <c r="C30" s="194"/>
      <c r="D30" s="194"/>
      <c r="E30" s="194"/>
      <c r="F30" s="194"/>
      <c r="G30" s="194"/>
      <c r="H30" s="194"/>
      <c r="I30" s="194"/>
      <c r="J30" s="194"/>
      <c r="K30" s="194"/>
      <c r="L30" s="194"/>
      <c r="M30" s="194"/>
    </row>
    <row r="31" spans="3:13" x14ac:dyDescent="0.2">
      <c r="C31" s="194"/>
      <c r="D31" s="194"/>
      <c r="E31" s="194"/>
      <c r="F31" s="194"/>
      <c r="G31" s="194"/>
      <c r="H31" s="194"/>
      <c r="I31" s="194"/>
      <c r="J31" s="194"/>
      <c r="K31" s="194"/>
      <c r="L31" s="194"/>
      <c r="M31" s="194"/>
    </row>
    <row r="32" spans="3:13" x14ac:dyDescent="0.2">
      <c r="C32" s="194"/>
      <c r="D32" s="194"/>
      <c r="E32" s="194"/>
      <c r="F32" s="194"/>
      <c r="G32" s="194"/>
      <c r="H32" s="194"/>
      <c r="I32" s="194"/>
      <c r="J32" s="194"/>
      <c r="K32" s="194"/>
      <c r="L32" s="194"/>
      <c r="M32" s="194"/>
    </row>
    <row r="33" spans="3:13" x14ac:dyDescent="0.2">
      <c r="C33" s="194"/>
      <c r="D33" s="194"/>
      <c r="E33" s="194"/>
      <c r="F33" s="194"/>
      <c r="G33" s="194"/>
      <c r="H33" s="194"/>
      <c r="I33" s="194"/>
      <c r="J33" s="194"/>
      <c r="K33" s="194"/>
      <c r="L33" s="194"/>
      <c r="M33" s="194"/>
    </row>
    <row r="34" spans="3:13" x14ac:dyDescent="0.2">
      <c r="C34" s="194"/>
      <c r="D34" s="194"/>
      <c r="E34" s="194"/>
      <c r="F34" s="194"/>
      <c r="G34" s="194"/>
      <c r="H34" s="194"/>
      <c r="I34" s="194"/>
      <c r="J34" s="194"/>
      <c r="K34" s="194"/>
      <c r="L34" s="194"/>
      <c r="M34" s="194"/>
    </row>
    <row r="35" spans="3:13" x14ac:dyDescent="0.2">
      <c r="C35" s="194"/>
      <c r="D35" s="194"/>
      <c r="E35" s="194"/>
      <c r="F35" s="194"/>
      <c r="G35" s="194"/>
      <c r="H35" s="194"/>
      <c r="I35" s="194"/>
      <c r="J35" s="194"/>
      <c r="K35" s="194"/>
      <c r="L35" s="194"/>
      <c r="M35" s="194"/>
    </row>
    <row r="36" spans="3:13" x14ac:dyDescent="0.2">
      <c r="C36" s="194"/>
      <c r="D36" s="194"/>
      <c r="E36" s="194"/>
      <c r="F36" s="194"/>
      <c r="G36" s="194"/>
      <c r="H36" s="194"/>
      <c r="I36" s="194"/>
      <c r="J36" s="194"/>
      <c r="K36" s="194"/>
      <c r="L36" s="194"/>
      <c r="M36" s="194"/>
    </row>
    <row r="37" spans="3:13" x14ac:dyDescent="0.2">
      <c r="C37" s="194"/>
      <c r="D37" s="194"/>
      <c r="E37" s="194"/>
      <c r="F37" s="194"/>
      <c r="G37" s="194"/>
      <c r="H37" s="194"/>
      <c r="I37" s="194"/>
      <c r="J37" s="194"/>
      <c r="K37" s="194"/>
      <c r="L37" s="194"/>
      <c r="M37" s="194"/>
    </row>
    <row r="38" spans="3:13" x14ac:dyDescent="0.2">
      <c r="C38" s="194"/>
      <c r="D38" s="194"/>
      <c r="E38" s="194"/>
      <c r="F38" s="194"/>
      <c r="G38" s="194"/>
      <c r="H38" s="194"/>
      <c r="I38" s="194"/>
      <c r="J38" s="194"/>
      <c r="K38" s="194"/>
      <c r="L38" s="194"/>
      <c r="M38" s="194"/>
    </row>
    <row r="39" spans="3:13" x14ac:dyDescent="0.2">
      <c r="C39" s="194"/>
      <c r="D39" s="194"/>
      <c r="E39" s="194"/>
      <c r="F39" s="194"/>
      <c r="G39" s="194"/>
      <c r="H39" s="194"/>
      <c r="I39" s="194"/>
      <c r="J39" s="194"/>
      <c r="K39" s="194"/>
      <c r="L39" s="194"/>
      <c r="M39" s="194"/>
    </row>
    <row r="40" spans="3:13" x14ac:dyDescent="0.2">
      <c r="C40" s="194"/>
      <c r="D40" s="194"/>
      <c r="E40" s="194"/>
      <c r="F40" s="194"/>
      <c r="G40" s="194"/>
      <c r="H40" s="194"/>
      <c r="I40" s="194"/>
      <c r="J40" s="194"/>
      <c r="K40" s="194"/>
      <c r="L40" s="194"/>
      <c r="M40" s="194"/>
    </row>
    <row r="41" spans="3:13" x14ac:dyDescent="0.2">
      <c r="C41" s="194"/>
      <c r="D41" s="194"/>
      <c r="E41" s="194"/>
      <c r="F41" s="194"/>
      <c r="G41" s="194"/>
      <c r="H41" s="194"/>
      <c r="I41" s="194"/>
      <c r="J41" s="194"/>
      <c r="K41" s="194"/>
      <c r="L41" s="194"/>
      <c r="M41" s="194"/>
    </row>
    <row r="42" spans="3:13" x14ac:dyDescent="0.2">
      <c r="C42" s="194"/>
      <c r="D42" s="194"/>
      <c r="E42" s="194"/>
      <c r="F42" s="194"/>
      <c r="G42" s="194"/>
      <c r="H42" s="194"/>
      <c r="I42" s="194"/>
      <c r="J42" s="194"/>
      <c r="K42" s="194"/>
      <c r="L42" s="194"/>
      <c r="M42" s="194"/>
    </row>
    <row r="43" spans="3:13" x14ac:dyDescent="0.2">
      <c r="C43" s="194"/>
      <c r="D43" s="194"/>
      <c r="E43" s="194"/>
      <c r="F43" s="194"/>
      <c r="G43" s="194"/>
      <c r="H43" s="194"/>
      <c r="I43" s="194"/>
      <c r="J43" s="194"/>
      <c r="K43" s="194"/>
      <c r="L43" s="194"/>
      <c r="M43" s="194"/>
    </row>
    <row r="44" spans="3:13" x14ac:dyDescent="0.2">
      <c r="C44" s="194"/>
      <c r="D44" s="194"/>
      <c r="E44" s="194"/>
      <c r="F44" s="194"/>
      <c r="G44" s="194"/>
      <c r="H44" s="194"/>
      <c r="I44" s="194"/>
      <c r="J44" s="194"/>
      <c r="K44" s="194"/>
      <c r="L44" s="194"/>
      <c r="M44" s="194"/>
    </row>
    <row r="45" spans="3:13" x14ac:dyDescent="0.2">
      <c r="C45" s="194"/>
      <c r="D45" s="194"/>
      <c r="E45" s="194"/>
      <c r="F45" s="194"/>
      <c r="G45" s="194"/>
      <c r="H45" s="194"/>
      <c r="I45" s="194"/>
      <c r="J45" s="194"/>
      <c r="K45" s="194"/>
      <c r="L45" s="194"/>
      <c r="M45" s="194"/>
    </row>
    <row r="46" spans="3:13" x14ac:dyDescent="0.2">
      <c r="C46" s="194"/>
      <c r="D46" s="194"/>
      <c r="E46" s="194"/>
      <c r="F46" s="194"/>
      <c r="G46" s="194"/>
      <c r="H46" s="194"/>
      <c r="I46" s="194"/>
      <c r="J46" s="194"/>
      <c r="K46" s="194"/>
      <c r="L46" s="194"/>
      <c r="M46" s="194"/>
    </row>
    <row r="47" spans="3:13" x14ac:dyDescent="0.2">
      <c r="C47" s="194"/>
      <c r="D47" s="194"/>
      <c r="E47" s="194"/>
      <c r="F47" s="194"/>
      <c r="G47" s="194"/>
      <c r="H47" s="194"/>
      <c r="I47" s="194"/>
      <c r="J47" s="194"/>
      <c r="K47" s="194"/>
      <c r="L47" s="194"/>
      <c r="M47" s="194"/>
    </row>
    <row r="48" spans="3:13" x14ac:dyDescent="0.2">
      <c r="C48" s="194"/>
      <c r="D48" s="194"/>
      <c r="E48" s="194"/>
      <c r="F48" s="194"/>
      <c r="G48" s="194"/>
      <c r="H48" s="194"/>
      <c r="I48" s="194"/>
      <c r="J48" s="194"/>
      <c r="K48" s="194"/>
      <c r="L48" s="194"/>
      <c r="M48" s="194"/>
    </row>
    <row r="49" spans="3:13" x14ac:dyDescent="0.2">
      <c r="C49" s="194"/>
      <c r="D49" s="194"/>
      <c r="E49" s="194"/>
      <c r="F49" s="194"/>
      <c r="G49" s="194"/>
      <c r="H49" s="194"/>
      <c r="I49" s="194"/>
      <c r="J49" s="194"/>
      <c r="K49" s="194"/>
      <c r="L49" s="194"/>
      <c r="M49" s="194"/>
    </row>
    <row r="50" spans="3:13" x14ac:dyDescent="0.2">
      <c r="C50" s="194"/>
      <c r="D50" s="194"/>
      <c r="E50" s="194"/>
      <c r="F50" s="194"/>
      <c r="G50" s="194"/>
      <c r="H50" s="194"/>
      <c r="I50" s="194"/>
      <c r="J50" s="194"/>
      <c r="K50" s="194"/>
      <c r="L50" s="194"/>
      <c r="M50" s="194"/>
    </row>
    <row r="51" spans="3:13" x14ac:dyDescent="0.2">
      <c r="C51" s="194"/>
      <c r="D51" s="194"/>
      <c r="E51" s="194"/>
      <c r="F51" s="194"/>
      <c r="G51" s="194"/>
      <c r="H51" s="194"/>
      <c r="I51" s="194"/>
      <c r="J51" s="194"/>
      <c r="K51" s="194"/>
      <c r="L51" s="194"/>
      <c r="M51" s="194"/>
    </row>
    <row r="52" spans="3:13" x14ac:dyDescent="0.2">
      <c r="C52" s="194"/>
      <c r="D52" s="194"/>
      <c r="E52" s="194"/>
      <c r="F52" s="194"/>
      <c r="G52" s="194"/>
      <c r="H52" s="194"/>
      <c r="I52" s="194"/>
      <c r="J52" s="194"/>
      <c r="K52" s="194"/>
      <c r="L52" s="194"/>
      <c r="M52" s="194"/>
    </row>
    <row r="53" spans="3:13" ht="14" customHeight="1" x14ac:dyDescent="0.2">
      <c r="C53" s="194"/>
      <c r="D53" s="194"/>
      <c r="E53" s="194"/>
      <c r="F53" s="194"/>
      <c r="G53" s="194"/>
      <c r="H53" s="194"/>
      <c r="I53" s="194"/>
      <c r="J53" s="194"/>
      <c r="K53" s="194"/>
      <c r="L53" s="194"/>
      <c r="M53" s="194"/>
    </row>
  </sheetData>
  <sheetProtection algorithmName="SHA-512" hashValue="aa/o1G/SxErOM1RD6l/LTHYbI88ZXR4EDOrSeNZWAdCBruB484ySrjtY6d/k+SA3I/JaVtvmbtUfR/HkwwZiGA==" saltValue="gd/swO+GxoeYIBsh0WBn4g=="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F5EC8-F4CE-4CC9-B4CF-A6EA19718A63}">
  <dimension ref="B1:AJ56"/>
  <sheetViews>
    <sheetView zoomScale="80" zoomScaleNormal="80" workbookViewId="0">
      <pane xSplit="3" ySplit="12" topLeftCell="D13" activePane="bottomRight" state="frozen"/>
      <selection activeCell="AL54" sqref="AL54"/>
      <selection pane="topRight" activeCell="AL54" sqref="AL54"/>
      <selection pane="bottomLeft" activeCell="AL54" sqref="AL54"/>
      <selection pane="bottomRight" activeCell="AL54" sqref="AL54"/>
    </sheetView>
  </sheetViews>
  <sheetFormatPr baseColWidth="10" defaultColWidth="12.5" defaultRowHeight="16" x14ac:dyDescent="0.2"/>
  <cols>
    <col min="1" max="1" width="5.1640625" style="51" customWidth="1"/>
    <col min="2" max="2" width="2.5" style="51" customWidth="1"/>
    <col min="3" max="3" width="33.1640625" style="51" bestFit="1" customWidth="1"/>
    <col min="4" max="33" width="6.6640625" style="51" customWidth="1"/>
    <col min="34" max="34" width="4.6640625" style="51" hidden="1" customWidth="1"/>
    <col min="35" max="35" width="18.5" style="51" customWidth="1"/>
    <col min="36" max="36" width="1.6640625" style="51" customWidth="1"/>
    <col min="37" max="37" width="7" style="51" customWidth="1"/>
    <col min="38" max="40" width="12.5" style="51"/>
    <col min="41" max="41" width="26.6640625" style="51" customWidth="1"/>
    <col min="42" max="16384" width="12.5" style="51"/>
  </cols>
  <sheetData>
    <row r="1" spans="2:36" ht="17" thickBot="1" x14ac:dyDescent="0.25"/>
    <row r="2" spans="2:36" x14ac:dyDescent="0.2">
      <c r="B2" s="86"/>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87"/>
    </row>
    <row r="3" spans="2:36" x14ac:dyDescent="0.2">
      <c r="B3" s="94"/>
      <c r="C3" s="214"/>
      <c r="D3" s="214"/>
      <c r="E3" s="214"/>
      <c r="F3" s="214"/>
      <c r="G3" s="214"/>
      <c r="H3" s="214"/>
      <c r="I3" s="214"/>
      <c r="J3" s="214"/>
      <c r="K3" s="214"/>
      <c r="L3" s="214"/>
      <c r="M3" s="214"/>
      <c r="N3" s="214"/>
      <c r="O3" s="214"/>
      <c r="P3" s="214"/>
      <c r="Q3" s="214"/>
      <c r="R3" s="214"/>
      <c r="S3" s="214"/>
      <c r="T3" s="214"/>
      <c r="U3" s="214"/>
      <c r="V3" s="214"/>
      <c r="W3" s="214"/>
      <c r="X3" s="214"/>
      <c r="Y3" s="214"/>
      <c r="Z3" s="214"/>
      <c r="AA3" s="214"/>
      <c r="AB3" s="214"/>
      <c r="AC3" s="214"/>
      <c r="AD3" s="214"/>
      <c r="AE3" s="214"/>
      <c r="AF3" s="214"/>
      <c r="AG3" s="214"/>
      <c r="AH3" s="214"/>
      <c r="AI3" s="214"/>
      <c r="AJ3" s="96"/>
    </row>
    <row r="4" spans="2:36" x14ac:dyDescent="0.2">
      <c r="B4" s="9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96"/>
    </row>
    <row r="5" spans="2:36" x14ac:dyDescent="0.2">
      <c r="B5" s="94"/>
      <c r="C5" s="214"/>
      <c r="D5" s="214"/>
      <c r="E5" s="214"/>
      <c r="F5" s="214"/>
      <c r="G5" s="214"/>
      <c r="H5" s="214"/>
      <c r="I5" s="214"/>
      <c r="J5" s="214"/>
      <c r="K5" s="214"/>
      <c r="L5" s="214"/>
      <c r="M5" s="214"/>
      <c r="N5" s="214"/>
      <c r="O5" s="214"/>
      <c r="P5" s="214"/>
      <c r="Q5" s="214"/>
      <c r="R5" s="214"/>
      <c r="S5" s="214"/>
      <c r="T5" s="214"/>
      <c r="U5" s="214"/>
      <c r="V5" s="214"/>
      <c r="W5" s="214"/>
      <c r="X5" s="214"/>
      <c r="Y5" s="214"/>
      <c r="Z5" s="214"/>
      <c r="AA5" s="214"/>
      <c r="AB5" s="214"/>
      <c r="AC5" s="214"/>
      <c r="AD5" s="214"/>
      <c r="AE5" s="214"/>
      <c r="AF5" s="214"/>
      <c r="AG5" s="214"/>
      <c r="AH5" s="214"/>
      <c r="AI5" s="214"/>
      <c r="AJ5" s="96"/>
    </row>
    <row r="6" spans="2:36" x14ac:dyDescent="0.2">
      <c r="B6" s="94"/>
      <c r="C6" s="214"/>
      <c r="D6" s="214"/>
      <c r="E6" s="214"/>
      <c r="F6" s="214"/>
      <c r="G6" s="214"/>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96"/>
    </row>
    <row r="7" spans="2:36" ht="17" thickBot="1" x14ac:dyDescent="0.25">
      <c r="B7" s="94"/>
      <c r="C7" s="214"/>
      <c r="D7" s="214"/>
      <c r="E7" s="214"/>
      <c r="F7" s="214"/>
      <c r="G7" s="214"/>
      <c r="H7" s="214"/>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4"/>
      <c r="AI7" s="214"/>
      <c r="AJ7" s="96"/>
    </row>
    <row r="8" spans="2:36" s="90" customFormat="1" ht="15" x14ac:dyDescent="0.2">
      <c r="B8" s="88"/>
      <c r="C8" s="211"/>
      <c r="D8" s="211"/>
      <c r="E8" s="211"/>
      <c r="F8" s="211"/>
      <c r="G8" s="394" t="s">
        <v>56</v>
      </c>
      <c r="H8" s="395"/>
      <c r="I8" s="395"/>
      <c r="J8" s="395"/>
      <c r="K8" s="395"/>
      <c r="L8" s="395"/>
      <c r="M8" s="395"/>
      <c r="N8" s="396"/>
      <c r="O8" s="394" t="s">
        <v>55</v>
      </c>
      <c r="P8" s="395"/>
      <c r="Q8" s="395"/>
      <c r="R8" s="395"/>
      <c r="S8" s="395"/>
      <c r="T8" s="395"/>
      <c r="U8" s="396"/>
      <c r="V8" s="394" t="s">
        <v>54</v>
      </c>
      <c r="W8" s="395"/>
      <c r="X8" s="395"/>
      <c r="Y8" s="395"/>
      <c r="Z8" s="395"/>
      <c r="AA8" s="395"/>
      <c r="AB8" s="395"/>
      <c r="AC8" s="396"/>
      <c r="AD8" s="211"/>
      <c r="AE8" s="209"/>
      <c r="AF8" s="209"/>
      <c r="AG8" s="209"/>
      <c r="AH8" s="209"/>
      <c r="AI8" s="209"/>
      <c r="AJ8" s="89"/>
    </row>
    <row r="9" spans="2:36" s="93" customFormat="1" ht="20" thickBot="1" x14ac:dyDescent="0.25">
      <c r="B9" s="91"/>
      <c r="C9" s="212"/>
      <c r="D9" s="212"/>
      <c r="E9" s="212"/>
      <c r="F9" s="212"/>
      <c r="G9" s="400"/>
      <c r="H9" s="401"/>
      <c r="I9" s="401"/>
      <c r="J9" s="401"/>
      <c r="K9" s="401"/>
      <c r="L9" s="401"/>
      <c r="M9" s="401"/>
      <c r="N9" s="402"/>
      <c r="O9" s="400">
        <v>1</v>
      </c>
      <c r="P9" s="401"/>
      <c r="Q9" s="401"/>
      <c r="R9" s="401"/>
      <c r="S9" s="401"/>
      <c r="T9" s="401"/>
      <c r="U9" s="402"/>
      <c r="V9" s="397"/>
      <c r="W9" s="398"/>
      <c r="X9" s="398"/>
      <c r="Y9" s="398"/>
      <c r="Z9" s="398"/>
      <c r="AA9" s="398"/>
      <c r="AB9" s="398"/>
      <c r="AC9" s="399"/>
      <c r="AD9" s="212"/>
      <c r="AE9" s="210"/>
      <c r="AF9" s="210"/>
      <c r="AG9" s="210"/>
      <c r="AH9" s="210"/>
      <c r="AI9" s="210"/>
      <c r="AJ9" s="92"/>
    </row>
    <row r="10" spans="2:36" ht="17" thickBot="1" x14ac:dyDescent="0.25">
      <c r="B10" s="94"/>
      <c r="C10" s="95"/>
      <c r="D10" s="95"/>
      <c r="E10" s="95"/>
      <c r="F10" s="95"/>
      <c r="G10" s="95"/>
      <c r="H10" s="95"/>
      <c r="I10" s="95"/>
      <c r="J10" s="95"/>
      <c r="K10" s="95"/>
      <c r="L10" s="95"/>
      <c r="M10" s="95"/>
      <c r="N10" s="95"/>
      <c r="O10" s="95"/>
      <c r="P10" s="213"/>
      <c r="Q10" s="213"/>
      <c r="R10" s="213"/>
      <c r="S10" s="213"/>
      <c r="T10" s="213"/>
      <c r="U10" s="213"/>
      <c r="V10" s="213"/>
      <c r="W10" s="213"/>
      <c r="X10" s="213"/>
      <c r="Y10" s="213"/>
      <c r="Z10" s="213"/>
      <c r="AA10" s="213"/>
      <c r="AB10" s="213"/>
      <c r="AC10" s="213"/>
      <c r="AD10" s="95"/>
      <c r="AE10" s="95"/>
      <c r="AF10" s="95"/>
      <c r="AG10" s="95"/>
      <c r="AH10" s="95"/>
      <c r="AI10" s="95"/>
      <c r="AJ10" s="96"/>
    </row>
    <row r="11" spans="2:36" ht="22" thickBot="1" x14ac:dyDescent="0.25">
      <c r="B11" s="94"/>
      <c r="C11" s="97"/>
      <c r="D11" s="384" t="s">
        <v>62</v>
      </c>
      <c r="E11" s="384"/>
      <c r="F11" s="384"/>
      <c r="G11" s="384"/>
      <c r="H11" s="384"/>
      <c r="I11" s="384"/>
      <c r="J11" s="384"/>
      <c r="K11" s="384"/>
      <c r="L11" s="384"/>
      <c r="M11" s="384"/>
      <c r="N11" s="384"/>
      <c r="O11" s="384"/>
      <c r="P11" s="384"/>
      <c r="Q11" s="384"/>
      <c r="R11" s="384"/>
      <c r="S11" s="384"/>
      <c r="T11" s="384"/>
      <c r="U11" s="384"/>
      <c r="V11" s="384"/>
      <c r="W11" s="384"/>
      <c r="X11" s="384"/>
      <c r="Y11" s="384"/>
      <c r="Z11" s="384"/>
      <c r="AA11" s="384"/>
      <c r="AB11" s="384"/>
      <c r="AC11" s="384"/>
      <c r="AD11" s="384"/>
      <c r="AE11" s="384"/>
      <c r="AF11" s="384"/>
      <c r="AG11" s="384"/>
      <c r="AH11" s="384"/>
      <c r="AI11" s="385"/>
      <c r="AJ11" s="96"/>
    </row>
    <row r="12" spans="2:36" ht="22" thickBot="1" x14ac:dyDescent="0.25">
      <c r="B12" s="94"/>
      <c r="C12" s="158"/>
      <c r="D12" s="215">
        <v>1</v>
      </c>
      <c r="E12" s="216">
        <v>2</v>
      </c>
      <c r="F12" s="216">
        <v>3</v>
      </c>
      <c r="G12" s="216">
        <v>4</v>
      </c>
      <c r="H12" s="216">
        <v>5</v>
      </c>
      <c r="I12" s="216">
        <v>6</v>
      </c>
      <c r="J12" s="216">
        <v>7</v>
      </c>
      <c r="K12" s="216">
        <v>8</v>
      </c>
      <c r="L12" s="216">
        <v>9</v>
      </c>
      <c r="M12" s="216">
        <v>10</v>
      </c>
      <c r="N12" s="216">
        <v>11</v>
      </c>
      <c r="O12" s="216">
        <v>12</v>
      </c>
      <c r="P12" s="216">
        <v>13</v>
      </c>
      <c r="Q12" s="216">
        <v>14</v>
      </c>
      <c r="R12" s="127">
        <v>15</v>
      </c>
      <c r="S12" s="216">
        <v>16</v>
      </c>
      <c r="T12" s="216">
        <v>17</v>
      </c>
      <c r="U12" s="216">
        <v>18</v>
      </c>
      <c r="V12" s="216">
        <v>19</v>
      </c>
      <c r="W12" s="216">
        <v>20</v>
      </c>
      <c r="X12" s="216">
        <v>21</v>
      </c>
      <c r="Y12" s="216">
        <v>22</v>
      </c>
      <c r="Z12" s="216">
        <v>23</v>
      </c>
      <c r="AA12" s="216">
        <v>24</v>
      </c>
      <c r="AB12" s="216">
        <v>25</v>
      </c>
      <c r="AC12" s="216">
        <v>26</v>
      </c>
      <c r="AD12" s="216">
        <v>27</v>
      </c>
      <c r="AE12" s="216">
        <v>28</v>
      </c>
      <c r="AF12" s="216">
        <v>29</v>
      </c>
      <c r="AG12" s="98">
        <v>30</v>
      </c>
      <c r="AH12" s="99" t="s">
        <v>2</v>
      </c>
      <c r="AI12" s="100" t="s">
        <v>60</v>
      </c>
      <c r="AJ12" s="96"/>
    </row>
    <row r="13" spans="2:36" ht="15.75" customHeight="1" thickBot="1" x14ac:dyDescent="0.25">
      <c r="B13" s="94"/>
      <c r="C13" s="118" t="s">
        <v>24</v>
      </c>
      <c r="D13" s="141"/>
      <c r="E13" s="138"/>
      <c r="F13" s="138"/>
      <c r="G13" s="138"/>
      <c r="H13" s="138"/>
      <c r="I13" s="141"/>
      <c r="J13" s="141"/>
      <c r="K13" s="138"/>
      <c r="L13" s="138"/>
      <c r="M13" s="138"/>
      <c r="N13" s="138"/>
      <c r="O13" s="138"/>
      <c r="P13" s="138"/>
      <c r="Q13" s="138"/>
      <c r="R13" s="138"/>
      <c r="S13" s="138"/>
      <c r="T13" s="138"/>
      <c r="U13" s="138"/>
      <c r="V13" s="138"/>
      <c r="W13" s="138"/>
      <c r="X13" s="138"/>
      <c r="Y13" s="138"/>
      <c r="Z13" s="138"/>
      <c r="AA13" s="141"/>
      <c r="AB13" s="138"/>
      <c r="AC13" s="138"/>
      <c r="AD13" s="138"/>
      <c r="AE13" s="138"/>
      <c r="AF13" s="138"/>
      <c r="AG13" s="138"/>
      <c r="AH13" s="103">
        <f>30-COUNTBLANK(D13:AG13)</f>
        <v>0</v>
      </c>
      <c r="AI13" s="227"/>
      <c r="AJ13" s="96"/>
    </row>
    <row r="14" spans="2:36" ht="17" thickBot="1" x14ac:dyDescent="0.25">
      <c r="B14" s="94"/>
      <c r="C14" s="114" t="s">
        <v>25</v>
      </c>
      <c r="D14" s="142"/>
      <c r="E14" s="139"/>
      <c r="F14" s="139"/>
      <c r="G14" s="139"/>
      <c r="H14" s="139"/>
      <c r="I14" s="139"/>
      <c r="J14" s="142"/>
      <c r="K14" s="139"/>
      <c r="L14" s="139"/>
      <c r="M14" s="139"/>
      <c r="N14" s="139"/>
      <c r="O14" s="139"/>
      <c r="P14" s="139"/>
      <c r="Q14" s="139"/>
      <c r="R14" s="139"/>
      <c r="S14" s="139"/>
      <c r="T14" s="139"/>
      <c r="U14" s="139"/>
      <c r="V14" s="139"/>
      <c r="W14" s="139"/>
      <c r="X14" s="139"/>
      <c r="Y14" s="139"/>
      <c r="Z14" s="139"/>
      <c r="AA14" s="142"/>
      <c r="AB14" s="139"/>
      <c r="AC14" s="139"/>
      <c r="AD14" s="139"/>
      <c r="AE14" s="139"/>
      <c r="AF14" s="139"/>
      <c r="AG14" s="139"/>
      <c r="AH14" s="103">
        <f>30-COUNTBLANK(D14:AG14)</f>
        <v>0</v>
      </c>
      <c r="AI14" s="228"/>
      <c r="AJ14" s="96"/>
    </row>
    <row r="15" spans="2:36" x14ac:dyDescent="0.2">
      <c r="B15" s="94"/>
      <c r="C15" s="157" t="s">
        <v>57</v>
      </c>
      <c r="D15" s="202" t="str" cm="1">
        <f t="array" ref="D15">+IF(COUNTBLANK(D13:D14)&gt;0,"",_xlfn.IFS((10^(3.516)*D13/(10*D14)^(2.559))&gt;=1,0,(10^(3.516)*D13/(10*D14)^(2.559))&gt;=0.9,1,(10^(3.516)*D13/(10*D14)^(2.559))&gt;=0.75,2,(10^(3.516)*D13/(10*D14)^(2.559))&lt;0.75,3))</f>
        <v/>
      </c>
      <c r="E15" s="163" t="str" cm="1">
        <f t="array" ref="E15">+IF(COUNTBLANK(E13:E14)&gt;0,"",_xlfn.IFS((10^(3.516)*E13/(10*E14)^(2.559))&gt;=1,0,(10^(3.516)*E13/(10*E14)^(2.559))&gt;=0.9,1,(10^(3.516)*E13/(10*E14)^(2.559))&gt;=0.75,2,(10^(3.516)*E13/(10*E14)^(2.559))&lt;0.75,3))</f>
        <v/>
      </c>
      <c r="F15" s="163" t="str" cm="1">
        <f t="array" ref="F15">+IF(COUNTBLANK(F13:F14)&gt;0,"",_xlfn.IFS((10^(3.516)*F13/(10*F14)^(2.559))&gt;=1,0,(10^(3.516)*F13/(10*F14)^(2.559))&gt;=0.9,1,(10^(3.516)*F13/(10*F14)^(2.559))&gt;=0.75,2,(10^(3.516)*F13/(10*F14)^(2.559))&lt;0.75,3))</f>
        <v/>
      </c>
      <c r="G15" s="163" t="str" cm="1">
        <f t="array" ref="G15">+IF(COUNTBLANK(G13:G14)&gt;0,"",_xlfn.IFS((10^(3.516)*G13/(10*G14)^(2.559))&gt;=1,0,(10^(3.516)*G13/(10*G14)^(2.559))&gt;=0.9,1,(10^(3.516)*G13/(10*G14)^(2.559))&gt;=0.75,2,(10^(3.516)*G13/(10*G14)^(2.559))&lt;0.75,3))</f>
        <v/>
      </c>
      <c r="H15" s="163" t="str" cm="1">
        <f t="array" ref="H15">+IF(COUNTBLANK(H13:H14)&gt;0,"",_xlfn.IFS((10^(3.516)*H13/(10*H14)^(2.559))&gt;=1,0,(10^(3.516)*H13/(10*H14)^(2.559))&gt;=0.9,1,(10^(3.516)*H13/(10*H14)^(2.559))&gt;=0.75,2,(10^(3.516)*H13/(10*H14)^(2.559))&lt;0.75,3))</f>
        <v/>
      </c>
      <c r="I15" s="163" t="str" cm="1">
        <f t="array" ref="I15">+IF(COUNTBLANK(I13:I14)&gt;0,"",_xlfn.IFS((10^(3.516)*I13/(10*I14)^(2.559))&gt;=1,0,(10^(3.516)*I13/(10*I14)^(2.559))&gt;=0.9,1,(10^(3.516)*I13/(10*I14)^(2.559))&gt;=0.75,2,(10^(3.516)*I13/(10*I14)^(2.559))&lt;0.75,3))</f>
        <v/>
      </c>
      <c r="J15" s="163" t="str" cm="1">
        <f t="array" ref="J15">+IF(COUNTBLANK(J13:J14)&gt;0,"",_xlfn.IFS((10^(3.516)*J13/(10*J14)^(2.559))&gt;=1,0,(10^(3.516)*J13/(10*J14)^(2.559))&gt;=0.9,1,(10^(3.516)*J13/(10*J14)^(2.559))&gt;=0.75,2,(10^(3.516)*J13/(10*J14)^(2.559))&lt;0.75,3))</f>
        <v/>
      </c>
      <c r="K15" s="163" t="str" cm="1">
        <f t="array" ref="K15">+IF(COUNTBLANK(K13:K14)&gt;0,"",_xlfn.IFS((10^(3.516)*K13/(10*K14)^(2.559))&gt;=1,0,(10^(3.516)*K13/(10*K14)^(2.559))&gt;=0.9,1,(10^(3.516)*K13/(10*K14)^(2.559))&gt;=0.75,2,(10^(3.516)*K13/(10*K14)^(2.559))&lt;0.75,3))</f>
        <v/>
      </c>
      <c r="L15" s="163" t="str" cm="1">
        <f t="array" ref="L15">+IF(COUNTBLANK(L13:L14)&gt;0,"",_xlfn.IFS((10^(3.516)*L13/(10*L14)^(2.559))&gt;=1,0,(10^(3.516)*L13/(10*L14)^(2.559))&gt;=0.9,1,(10^(3.516)*L13/(10*L14)^(2.559))&gt;=0.75,2,(10^(3.516)*L13/(10*L14)^(2.559))&lt;0.75,3))</f>
        <v/>
      </c>
      <c r="M15" s="163" t="str" cm="1">
        <f t="array" ref="M15">+IF(COUNTBLANK(M13:M14)&gt;0,"",_xlfn.IFS((10^(3.516)*M13/(10*M14)^(2.559))&gt;=1,0,(10^(3.516)*M13/(10*M14)^(2.559))&gt;=0.9,1,(10^(3.516)*M13/(10*M14)^(2.559))&gt;=0.75,2,(10^(3.516)*M13/(10*M14)^(2.559))&lt;0.75,3))</f>
        <v/>
      </c>
      <c r="N15" s="163" t="str" cm="1">
        <f t="array" ref="N15">+IF(COUNTBLANK(N13:N14)&gt;0,"",_xlfn.IFS((10^(3.516)*N13/(10*N14)^(2.559))&gt;=1,0,(10^(3.516)*N13/(10*N14)^(2.559))&gt;=0.9,1,(10^(3.516)*N13/(10*N14)^(2.559))&gt;=0.75,2,(10^(3.516)*N13/(10*N14)^(2.559))&lt;0.75,3))</f>
        <v/>
      </c>
      <c r="O15" s="163" t="str" cm="1">
        <f t="array" ref="O15">+IF(COUNTBLANK(O13:O14)&gt;0,"",_xlfn.IFS((10^(3.516)*O13/(10*O14)^(2.559))&gt;=1,0,(10^(3.516)*O13/(10*O14)^(2.559))&gt;=0.9,1,(10^(3.516)*O13/(10*O14)^(2.559))&gt;=0.75,2,(10^(3.516)*O13/(10*O14)^(2.559))&lt;0.75,3))</f>
        <v/>
      </c>
      <c r="P15" s="163" t="str" cm="1">
        <f t="array" ref="P15">+IF(COUNTBLANK(P13:P14)&gt;0,"",_xlfn.IFS((10^(3.516)*P13/(10*P14)^(2.559))&gt;=1,0,(10^(3.516)*P13/(10*P14)^(2.559))&gt;=0.9,1,(10^(3.516)*P13/(10*P14)^(2.559))&gt;=0.75,2,(10^(3.516)*P13/(10*P14)^(2.559))&lt;0.75,3))</f>
        <v/>
      </c>
      <c r="Q15" s="163" t="str" cm="1">
        <f t="array" ref="Q15">+IF(COUNTBLANK(Q13:Q14)&gt;0,"",_xlfn.IFS((10^(3.516)*Q13/(10*Q14)^(2.559))&gt;=1,0,(10^(3.516)*Q13/(10*Q14)^(2.559))&gt;=0.9,1,(10^(3.516)*Q13/(10*Q14)^(2.559))&gt;=0.75,2,(10^(3.516)*Q13/(10*Q14)^(2.559))&lt;0.75,3))</f>
        <v/>
      </c>
      <c r="R15" s="163" t="str" cm="1">
        <f t="array" ref="R15">+IF(COUNTBLANK(R13:R14)&gt;0,"",_xlfn.IFS((10^(3.516)*R13/(10*R14)^(2.559))&gt;=1,0,(10^(3.516)*R13/(10*R14)^(2.559))&gt;=0.9,1,(10^(3.516)*R13/(10*R14)^(2.559))&gt;=0.75,2,(10^(3.516)*R13/(10*R14)^(2.559))&lt;0.75,3))</f>
        <v/>
      </c>
      <c r="S15" s="163" t="str" cm="1">
        <f t="array" ref="S15">+IF(COUNTBLANK(S13:S14)&gt;0,"",_xlfn.IFS((10^(3.516)*S13/(10*S14)^(2.559))&gt;=1,0,(10^(3.516)*S13/(10*S14)^(2.559))&gt;=0.9,1,(10^(3.516)*S13/(10*S14)^(2.559))&gt;=0.75,2,(10^(3.516)*S13/(10*S14)^(2.559))&lt;0.75,3))</f>
        <v/>
      </c>
      <c r="T15" s="163" t="str" cm="1">
        <f t="array" ref="T15">+IF(COUNTBLANK(T13:T14)&gt;0,"",_xlfn.IFS((10^(3.516)*T13/(10*T14)^(2.559))&gt;=1,0,(10^(3.516)*T13/(10*T14)^(2.559))&gt;=0.9,1,(10^(3.516)*T13/(10*T14)^(2.559))&gt;=0.75,2,(10^(3.516)*T13/(10*T14)^(2.559))&lt;0.75,3))</f>
        <v/>
      </c>
      <c r="U15" s="163" t="str" cm="1">
        <f t="array" ref="U15">+IF(COUNTBLANK(U13:U14)&gt;0,"",_xlfn.IFS((10^(3.516)*U13/(10*U14)^(2.559))&gt;=1,0,(10^(3.516)*U13/(10*U14)^(2.559))&gt;=0.9,1,(10^(3.516)*U13/(10*U14)^(2.559))&gt;=0.75,2,(10^(3.516)*U13/(10*U14)^(2.559))&lt;0.75,3))</f>
        <v/>
      </c>
      <c r="V15" s="163" t="str" cm="1">
        <f t="array" ref="V15">+IF(COUNTBLANK(V13:V14)&gt;0,"",_xlfn.IFS((10^(3.516)*V13/(10*V14)^(2.559))&gt;=1,0,(10^(3.516)*V13/(10*V14)^(2.559))&gt;=0.9,1,(10^(3.516)*V13/(10*V14)^(2.559))&gt;=0.75,2,(10^(3.516)*V13/(10*V14)^(2.559))&lt;0.75,3))</f>
        <v/>
      </c>
      <c r="W15" s="163" t="str" cm="1">
        <f t="array" ref="W15">+IF(COUNTBLANK(W13:W14)&gt;0,"",_xlfn.IFS((10^(3.516)*W13/(10*W14)^(2.559))&gt;=1,0,(10^(3.516)*W13/(10*W14)^(2.559))&gt;=0.9,1,(10^(3.516)*W13/(10*W14)^(2.559))&gt;=0.75,2,(10^(3.516)*W13/(10*W14)^(2.559))&lt;0.75,3))</f>
        <v/>
      </c>
      <c r="X15" s="163" t="str" cm="1">
        <f t="array" ref="X15">+IF(COUNTBLANK(X13:X14)&gt;0,"",_xlfn.IFS((10^(3.516)*X13/(10*X14)^(2.559))&gt;=1,0,(10^(3.516)*X13/(10*X14)^(2.559))&gt;=0.9,1,(10^(3.516)*X13/(10*X14)^(2.559))&gt;=0.75,2,(10^(3.516)*X13/(10*X14)^(2.559))&lt;0.75,3))</f>
        <v/>
      </c>
      <c r="Y15" s="163" t="str" cm="1">
        <f t="array" ref="Y15">+IF(COUNTBLANK(Y13:Y14)&gt;0,"",_xlfn.IFS((10^(3.516)*Y13/(10*Y14)^(2.559))&gt;=1,0,(10^(3.516)*Y13/(10*Y14)^(2.559))&gt;=0.9,1,(10^(3.516)*Y13/(10*Y14)^(2.559))&gt;=0.75,2,(10^(3.516)*Y13/(10*Y14)^(2.559))&lt;0.75,3))</f>
        <v/>
      </c>
      <c r="Z15" s="163" t="str" cm="1">
        <f t="array" ref="Z15">+IF(COUNTBLANK(Z13:Z14)&gt;0,"",_xlfn.IFS((10^(3.516)*Z13/(10*Z14)^(2.559))&gt;=1,0,(10^(3.516)*Z13/(10*Z14)^(2.559))&gt;=0.9,1,(10^(3.516)*Z13/(10*Z14)^(2.559))&gt;=0.75,2,(10^(3.516)*Z13/(10*Z14)^(2.559))&lt;0.75,3))</f>
        <v/>
      </c>
      <c r="AA15" s="163" t="str" cm="1">
        <f t="array" ref="AA15">+IF(COUNTBLANK(AA13:AA14)&gt;0,"",_xlfn.IFS((10^(3.516)*AA13/(10*AA14)^(2.559))&gt;=1,0,(10^(3.516)*AA13/(10*AA14)^(2.559))&gt;=0.9,1,(10^(3.516)*AA13/(10*AA14)^(2.559))&gt;=0.75,2,(10^(3.516)*AA13/(10*AA14)^(2.559))&lt;0.75,3))</f>
        <v/>
      </c>
      <c r="AB15" s="163" t="str" cm="1">
        <f t="array" ref="AB15">+IF(COUNTBLANK(AB13:AB14)&gt;0,"",_xlfn.IFS((10^(3.516)*AB13/(10*AB14)^(2.559))&gt;=1,0,(10^(3.516)*AB13/(10*AB14)^(2.559))&gt;=0.9,1,(10^(3.516)*AB13/(10*AB14)^(2.559))&gt;=0.75,2,(10^(3.516)*AB13/(10*AB14)^(2.559))&lt;0.75,3))</f>
        <v/>
      </c>
      <c r="AC15" s="163" t="str" cm="1">
        <f t="array" ref="AC15">+IF(COUNTBLANK(AC13:AC14)&gt;0,"",_xlfn.IFS((10^(3.516)*AC13/(10*AC14)^(2.559))&gt;=1,0,(10^(3.516)*AC13/(10*AC14)^(2.559))&gt;=0.9,1,(10^(3.516)*AC13/(10*AC14)^(2.559))&gt;=0.75,2,(10^(3.516)*AC13/(10*AC14)^(2.559))&lt;0.75,3))</f>
        <v/>
      </c>
      <c r="AD15" s="163" t="str" cm="1">
        <f t="array" ref="AD15">+IF(COUNTBLANK(AD13:AD14)&gt;0,"",_xlfn.IFS((10^(3.516)*AD13/(10*AD14)^(2.559))&gt;=1,0,(10^(3.516)*AD13/(10*AD14)^(2.559))&gt;=0.9,1,(10^(3.516)*AD13/(10*AD14)^(2.559))&gt;=0.75,2,(10^(3.516)*AD13/(10*AD14)^(2.559))&lt;0.75,3))</f>
        <v/>
      </c>
      <c r="AE15" s="163" t="str" cm="1">
        <f t="array" ref="AE15">+IF(COUNTBLANK(AE13:AE14)&gt;0,"",_xlfn.IFS((10^(3.516)*AE13/(10*AE14)^(2.559))&gt;=1,0,(10^(3.516)*AE13/(10*AE14)^(2.559))&gt;=0.9,1,(10^(3.516)*AE13/(10*AE14)^(2.559))&gt;=0.75,2,(10^(3.516)*AE13/(10*AE14)^(2.559))&lt;0.75,3))</f>
        <v/>
      </c>
      <c r="AF15" s="163" t="str" cm="1">
        <f t="array" ref="AF15">+IF(COUNTBLANK(AF13:AF14)&gt;0,"",_xlfn.IFS((10^(3.516)*AF13/(10*AF14)^(2.559))&gt;=1,0,(10^(3.516)*AF13/(10*AF14)^(2.559))&gt;=0.9,1,(10^(3.516)*AF13/(10*AF14)^(2.559))&gt;=0.75,2,(10^(3.516)*AF13/(10*AF14)^(2.559))&lt;0.75,3))</f>
        <v/>
      </c>
      <c r="AG15" s="163" t="str" cm="1">
        <f t="array" ref="AG15">+IF(COUNTBLANK(AG13:AG14)&gt;0,"",_xlfn.IFS((10^(3.516)*AG13/(10*AG14)^(2.559))&gt;=1,0,(10^(3.516)*AG13/(10*AG14)^(2.559))&gt;=0.9,1,(10^(3.516)*AG13/(10*AG14)^(2.559))&gt;=0.75,2,(10^(3.516)*AG13/(10*AG14)^(2.559))&lt;0.75,3))</f>
        <v/>
      </c>
      <c r="AH15" s="164">
        <f>30-COUNTBLANK(D15:AG15)</f>
        <v>0</v>
      </c>
      <c r="AI15" s="156" t="str">
        <f>IF(COUNTBLANK(D15:AG15)=30,"",IF(('Basis of calculations'!M87/AH15&gt;=0.25),3,IF(OR(('Basis of calculations'!M87/AH15&gt;=0.1),(('Basis of calculations'!M87+'Basis of calculations'!L87)/AH15&gt;=0.4)),2,IF(OR(('Basis of calculations'!M87&gt;0),('Basis of calculations'!M87+'Basis of calculations'!L87)/AH15&gt;=0,(('Basis of calculations'!J87/AH15&lt;0.6))),1,0))))</f>
        <v/>
      </c>
      <c r="AJ15" s="96"/>
    </row>
    <row r="16" spans="2:36" x14ac:dyDescent="0.2">
      <c r="B16" s="94"/>
      <c r="C16" s="118" t="s">
        <v>26</v>
      </c>
      <c r="D16" s="143"/>
      <c r="E16" s="143"/>
      <c r="F16" s="143"/>
      <c r="G16" s="143"/>
      <c r="H16" s="143"/>
      <c r="I16" s="143"/>
      <c r="J16" s="151"/>
      <c r="K16" s="151"/>
      <c r="L16" s="151"/>
      <c r="M16" s="151"/>
      <c r="N16" s="151"/>
      <c r="O16" s="151"/>
      <c r="P16" s="151"/>
      <c r="Q16" s="151"/>
      <c r="R16" s="151"/>
      <c r="S16" s="151"/>
      <c r="T16" s="151"/>
      <c r="U16" s="151"/>
      <c r="V16" s="151"/>
      <c r="W16" s="151"/>
      <c r="X16" s="151"/>
      <c r="Y16" s="151"/>
      <c r="Z16" s="151"/>
      <c r="AA16" s="151"/>
      <c r="AB16" s="151"/>
      <c r="AC16" s="151"/>
      <c r="AD16" s="151"/>
      <c r="AE16" s="151"/>
      <c r="AF16" s="151"/>
      <c r="AG16" s="151"/>
      <c r="AH16" s="106">
        <f t="shared" ref="AH16:AH24" si="0">30-COUNTBLANK(D16:AG16)</f>
        <v>0</v>
      </c>
      <c r="AI16" s="162" t="str">
        <f>IF(COUNTBLANK(D16:AG16)=30,"",IF(('Basis of calculations'!I46/AH16&gt;=0.25),3,IF(OR(('Basis of calculations'!I46/AH16&gt;=0.1),(('Basis of calculations'!I46+'Basis of calculations'!H46)/AH16&gt;=0.4)),2,IF(OR(('Basis of calculations'!I46&gt;0),('Basis of calculations'!I46+'Basis of calculations'!H46)/AH16&gt;0,(('Basis of calculations'!F46/AH16&lt;0.6))),1,0))))</f>
        <v/>
      </c>
      <c r="AJ16" s="96"/>
    </row>
    <row r="17" spans="2:36" x14ac:dyDescent="0.2">
      <c r="B17" s="94"/>
      <c r="C17" s="118" t="s">
        <v>58</v>
      </c>
      <c r="D17" s="143"/>
      <c r="E17" s="143"/>
      <c r="F17" s="143"/>
      <c r="G17" s="143"/>
      <c r="H17" s="143"/>
      <c r="I17" s="143"/>
      <c r="J17" s="143"/>
      <c r="K17" s="143"/>
      <c r="L17" s="143"/>
      <c r="M17" s="143"/>
      <c r="N17" s="143"/>
      <c r="O17" s="143"/>
      <c r="P17" s="143"/>
      <c r="Q17" s="143"/>
      <c r="R17" s="143"/>
      <c r="S17" s="143"/>
      <c r="T17" s="143"/>
      <c r="U17" s="143"/>
      <c r="V17" s="143"/>
      <c r="W17" s="143"/>
      <c r="X17" s="143"/>
      <c r="Y17" s="143"/>
      <c r="Z17" s="143"/>
      <c r="AA17" s="143"/>
      <c r="AB17" s="143"/>
      <c r="AC17" s="143"/>
      <c r="AD17" s="143"/>
      <c r="AE17" s="143"/>
      <c r="AF17" s="143"/>
      <c r="AG17" s="143"/>
      <c r="AH17" s="106">
        <f t="shared" si="0"/>
        <v>0</v>
      </c>
      <c r="AI17" s="161" t="str">
        <f>IF(COUNTBLANK(D17:AG17)=30,"",IF(('Basis of calculations'!M46/AH17&gt;=0.25),3,IF(OR(('Basis of calculations'!M46/AH17&gt;=0.1),(('Basis of calculations'!M46+'Basis of calculations'!L46)/AH17&gt;=0.4)),2,IF(OR(('Basis of calculations'!M46&gt;0),('Basis of calculations'!M46+'Basis of calculations'!L46)/AH17&gt;0,(('Basis of calculations'!J46/AH17&lt;0.6))),1,0))))</f>
        <v/>
      </c>
      <c r="AJ17" s="96"/>
    </row>
    <row r="18" spans="2:36" x14ac:dyDescent="0.2">
      <c r="B18" s="94"/>
      <c r="C18" s="205" t="s">
        <v>138</v>
      </c>
      <c r="D18" s="143"/>
      <c r="E18" s="143"/>
      <c r="F18" s="143"/>
      <c r="G18" s="143"/>
      <c r="H18" s="143"/>
      <c r="I18" s="143"/>
      <c r="J18" s="143"/>
      <c r="K18" s="143"/>
      <c r="L18" s="143"/>
      <c r="M18" s="143"/>
      <c r="N18" s="143"/>
      <c r="O18" s="143"/>
      <c r="P18" s="143"/>
      <c r="Q18" s="143"/>
      <c r="R18" s="143"/>
      <c r="S18" s="143"/>
      <c r="T18" s="143"/>
      <c r="U18" s="143"/>
      <c r="V18" s="143"/>
      <c r="W18" s="143"/>
      <c r="X18" s="143"/>
      <c r="Y18" s="143"/>
      <c r="Z18" s="143"/>
      <c r="AA18" s="143"/>
      <c r="AB18" s="143"/>
      <c r="AC18" s="143"/>
      <c r="AD18" s="143"/>
      <c r="AE18" s="143"/>
      <c r="AF18" s="143"/>
      <c r="AG18" s="143"/>
      <c r="AH18" s="106">
        <f t="shared" si="0"/>
        <v>0</v>
      </c>
      <c r="AI18" s="161" t="str">
        <f>IF(COUNTBLANK(D18:AG18)=30,"",IF(('Basis of calculations'!I66/AH18&gt;=0.25),3,IF(OR(('Basis of calculations'!I66/AH18&gt;=0.1),(('Basis of calculations'!I66+'Basis of calculations'!H66)/AH18&gt;=0.4)),2,IF(OR(('Basis of calculations'!I66&gt;0),('Basis of calculations'!I66+'Basis of calculations'!H66)/AH18&gt;0,(('Basis of calculations'!F66/AH18&lt;0.6))),1,0))))</f>
        <v/>
      </c>
      <c r="AJ18" s="96"/>
    </row>
    <row r="19" spans="2:36" x14ac:dyDescent="0.2">
      <c r="B19" s="94"/>
      <c r="C19" s="118" t="s">
        <v>28</v>
      </c>
      <c r="D19" s="143"/>
      <c r="E19" s="143"/>
      <c r="F19" s="143"/>
      <c r="G19" s="143"/>
      <c r="H19" s="143"/>
      <c r="I19" s="143"/>
      <c r="J19" s="143"/>
      <c r="K19" s="143"/>
      <c r="L19" s="143"/>
      <c r="M19" s="143"/>
      <c r="N19" s="143"/>
      <c r="O19" s="143"/>
      <c r="P19" s="143"/>
      <c r="Q19" s="143"/>
      <c r="R19" s="143"/>
      <c r="S19" s="143"/>
      <c r="T19" s="143"/>
      <c r="U19" s="143"/>
      <c r="V19" s="143"/>
      <c r="W19" s="143"/>
      <c r="X19" s="143"/>
      <c r="Y19" s="143"/>
      <c r="Z19" s="143"/>
      <c r="AA19" s="143"/>
      <c r="AB19" s="143"/>
      <c r="AC19" s="143"/>
      <c r="AD19" s="143"/>
      <c r="AE19" s="143"/>
      <c r="AF19" s="143"/>
      <c r="AG19" s="143"/>
      <c r="AH19" s="106">
        <f t="shared" si="0"/>
        <v>0</v>
      </c>
      <c r="AI19" s="161" t="str">
        <f>IF(COUNTBLANK(D19:AG19)=30,"",IF(('Basis of calculations'!M66/AH19&gt;=0.25),3,IF(OR(('Basis of calculations'!M66/AH19&gt;=0.1),(('Basis of calculations'!M66+'Basis of calculations'!L66)/AH19&gt;=0.4)),2,IF(OR(('Basis of calculations'!M66&gt;0),('Basis of calculations'!M66+'Basis of calculations'!L66)/AH19&gt;0,(('Basis of calculations'!J66/AH19&lt;0.6))),1,0))))</f>
        <v/>
      </c>
      <c r="AJ19" s="96"/>
    </row>
    <row r="20" spans="2:36" ht="17" thickBot="1" x14ac:dyDescent="0.25">
      <c r="B20" s="94"/>
      <c r="C20" s="205" t="s">
        <v>139</v>
      </c>
      <c r="D20" s="143"/>
      <c r="E20" s="143"/>
      <c r="F20" s="143"/>
      <c r="G20" s="143"/>
      <c r="H20" s="143"/>
      <c r="I20" s="143"/>
      <c r="J20" s="143"/>
      <c r="K20" s="143"/>
      <c r="L20" s="143"/>
      <c r="M20" s="143"/>
      <c r="N20" s="143"/>
      <c r="O20" s="143"/>
      <c r="P20" s="143"/>
      <c r="Q20" s="143"/>
      <c r="R20" s="143"/>
      <c r="S20" s="143"/>
      <c r="T20" s="143"/>
      <c r="U20" s="143"/>
      <c r="V20" s="143"/>
      <c r="W20" s="143"/>
      <c r="X20" s="143"/>
      <c r="Y20" s="143"/>
      <c r="Z20" s="143"/>
      <c r="AA20" s="143"/>
      <c r="AB20" s="143"/>
      <c r="AC20" s="143"/>
      <c r="AD20" s="143"/>
      <c r="AE20" s="143"/>
      <c r="AF20" s="143"/>
      <c r="AG20" s="143"/>
      <c r="AH20" s="111">
        <f t="shared" si="0"/>
        <v>0</v>
      </c>
      <c r="AI20" s="161" t="str">
        <f>IF(COUNTBLANK(D20:AG20)=30,"",IF(('Basis of calculations'!I87/AH20&gt;=0.25),3,IF(OR(('Basis of calculations'!I87/AH20&gt;=0.1),(('Basis of calculations'!I87+'Basis of calculations'!H87)/AH20&gt;=0.4)),2,IF(OR(('Basis of calculations'!I87&gt;0),('Basis of calculations'!I87+'Basis of calculations'!H87)/AH20&gt;0,(('Basis of calculations'!F87/AH20&lt;0.6))),1,0))))</f>
        <v/>
      </c>
      <c r="AJ20" s="96"/>
    </row>
    <row r="21" spans="2:36" x14ac:dyDescent="0.2">
      <c r="B21" s="94"/>
      <c r="C21" s="118" t="s">
        <v>29</v>
      </c>
      <c r="D21" s="143"/>
      <c r="E21" s="143"/>
      <c r="F21" s="143"/>
      <c r="G21" s="143"/>
      <c r="H21" s="143"/>
      <c r="I21" s="143"/>
      <c r="J21" s="143"/>
      <c r="K21" s="143"/>
      <c r="L21" s="143"/>
      <c r="M21" s="143"/>
      <c r="N21" s="143"/>
      <c r="O21" s="143"/>
      <c r="P21" s="143"/>
      <c r="Q21" s="143"/>
      <c r="R21" s="143"/>
      <c r="S21" s="143"/>
      <c r="T21" s="143"/>
      <c r="U21" s="143"/>
      <c r="V21" s="143"/>
      <c r="W21" s="143"/>
      <c r="X21" s="143"/>
      <c r="Y21" s="143"/>
      <c r="Z21" s="143"/>
      <c r="AA21" s="143"/>
      <c r="AB21" s="143"/>
      <c r="AC21" s="143"/>
      <c r="AD21" s="143"/>
      <c r="AE21" s="143"/>
      <c r="AF21" s="143"/>
      <c r="AG21" s="143"/>
      <c r="AH21" s="106">
        <f t="shared" si="0"/>
        <v>0</v>
      </c>
      <c r="AI21" s="161" t="str">
        <f>IF(COUNTBLANK(D21:AG21)=30,"",IF(('Basis of calculations'!M107/AH21&gt;=0.25),3,IF(OR(('Basis of calculations'!M107/AH21&gt;=0.1),(('Basis of calculations'!M107+'Basis of calculations'!L107)/AH21&gt;=0.4)),2,IF(OR(('Basis of calculations'!M107&gt;0),('Basis of calculations'!M107+'Basis of calculations'!L107)/AH21&gt;0,(('Basis of calculations'!J107/AH21&lt;0.6))),1,0))))</f>
        <v/>
      </c>
      <c r="AJ21" s="96"/>
    </row>
    <row r="22" spans="2:36" x14ac:dyDescent="0.2">
      <c r="B22" s="94"/>
      <c r="C22" s="118" t="s">
        <v>30</v>
      </c>
      <c r="D22" s="143"/>
      <c r="E22" s="143"/>
      <c r="F22" s="143"/>
      <c r="G22" s="143"/>
      <c r="H22" s="143"/>
      <c r="I22" s="143"/>
      <c r="J22" s="143"/>
      <c r="K22" s="143"/>
      <c r="L22" s="143"/>
      <c r="M22" s="143"/>
      <c r="N22" s="143"/>
      <c r="O22" s="143"/>
      <c r="P22" s="143"/>
      <c r="Q22" s="143"/>
      <c r="R22" s="143"/>
      <c r="S22" s="143"/>
      <c r="T22" s="143"/>
      <c r="U22" s="143"/>
      <c r="V22" s="143"/>
      <c r="W22" s="143"/>
      <c r="X22" s="143"/>
      <c r="Y22" s="143"/>
      <c r="Z22" s="143"/>
      <c r="AA22" s="143"/>
      <c r="AB22" s="143"/>
      <c r="AC22" s="143"/>
      <c r="AD22" s="143"/>
      <c r="AE22" s="143"/>
      <c r="AF22" s="143"/>
      <c r="AG22" s="143"/>
      <c r="AH22" s="106">
        <f t="shared" si="0"/>
        <v>0</v>
      </c>
      <c r="AI22" s="161" t="str">
        <f>IF(COUNTBLANK(D22:AG22)=30,"",IF(('Basis of calculations'!I107/AH22&gt;=0.25),3,IF(OR(('Basis of calculations'!I107/AH22&gt;=0.1),(('Basis of calculations'!I107+'Basis of calculations'!H107)/AH22&gt;=0.4)),2,IF(OR(('Basis of calculations'!I107&gt;0),('Basis of calculations'!I107+'Basis of calculations'!H107)/AH22&gt;0,(('Basis of calculations'!F107/AH22&lt;0.6))),1,0))))</f>
        <v/>
      </c>
      <c r="AJ22" s="96"/>
    </row>
    <row r="23" spans="2:36" x14ac:dyDescent="0.2">
      <c r="B23" s="94"/>
      <c r="C23" s="118" t="s">
        <v>31</v>
      </c>
      <c r="D23" s="143"/>
      <c r="E23" s="143"/>
      <c r="F23" s="143"/>
      <c r="G23" s="143"/>
      <c r="H23" s="143"/>
      <c r="I23" s="143"/>
      <c r="J23" s="143"/>
      <c r="K23" s="143"/>
      <c r="L23" s="143"/>
      <c r="M23" s="143"/>
      <c r="N23" s="143"/>
      <c r="O23" s="143"/>
      <c r="P23" s="143"/>
      <c r="Q23" s="143"/>
      <c r="R23" s="143"/>
      <c r="S23" s="143"/>
      <c r="T23" s="143"/>
      <c r="U23" s="143"/>
      <c r="V23" s="143"/>
      <c r="W23" s="143"/>
      <c r="X23" s="143"/>
      <c r="Y23" s="143"/>
      <c r="Z23" s="143"/>
      <c r="AA23" s="143"/>
      <c r="AB23" s="143"/>
      <c r="AC23" s="143"/>
      <c r="AD23" s="143"/>
      <c r="AE23" s="143"/>
      <c r="AF23" s="143"/>
      <c r="AG23" s="143"/>
      <c r="AH23" s="106">
        <f t="shared" si="0"/>
        <v>0</v>
      </c>
      <c r="AI23" s="161" t="str">
        <f>IF(COUNTBLANK(D23:AG23)=30,"",IF(('Basis of calculations'!M127/AH23&gt;=0.25),3,IF(OR(('Basis of calculations'!M127/AH23&gt;=0.1),(('Basis of calculations'!M127+'Basis of calculations'!L127)/AH23&gt;=0.4)),2,IF(OR(('Basis of calculations'!M127&gt;0),('Basis of calculations'!M127+'Basis of calculations'!L127)/AH23&gt;0,(('Basis of calculations'!J127/AH23&lt;0.6))),1,0))))</f>
        <v/>
      </c>
      <c r="AJ23" s="96"/>
    </row>
    <row r="24" spans="2:36" ht="17" thickBot="1" x14ac:dyDescent="0.25">
      <c r="B24" s="94"/>
      <c r="C24" s="152" t="s">
        <v>32</v>
      </c>
      <c r="D24" s="143"/>
      <c r="E24" s="143"/>
      <c r="F24" s="143"/>
      <c r="G24" s="143"/>
      <c r="H24" s="143"/>
      <c r="I24" s="143"/>
      <c r="J24" s="149"/>
      <c r="K24" s="149"/>
      <c r="L24" s="149"/>
      <c r="M24" s="149"/>
      <c r="N24" s="149"/>
      <c r="O24" s="149"/>
      <c r="P24" s="149"/>
      <c r="Q24" s="149"/>
      <c r="R24" s="149"/>
      <c r="S24" s="149"/>
      <c r="T24" s="149"/>
      <c r="U24" s="149"/>
      <c r="V24" s="149"/>
      <c r="W24" s="149"/>
      <c r="X24" s="149"/>
      <c r="Y24" s="149"/>
      <c r="Z24" s="149"/>
      <c r="AA24" s="149"/>
      <c r="AB24" s="149"/>
      <c r="AC24" s="149"/>
      <c r="AD24" s="149"/>
      <c r="AE24" s="149"/>
      <c r="AF24" s="149"/>
      <c r="AG24" s="149"/>
      <c r="AH24" s="197">
        <f t="shared" si="0"/>
        <v>0</v>
      </c>
      <c r="AI24" s="198" t="str">
        <f>IF(COUNTBLANK(D24:AG24)=30,"",IF(('Basis of calculations'!I127/AH24&gt;=0.25),3,IF(OR(('Basis of calculations'!I127/AH24&gt;=0.1),(('Basis of calculations'!I127+'Basis of calculations'!H127)/AH24&gt;=0.4)),2,IF(OR(('Basis of calculations'!I127&gt;0),('Basis of calculations'!I127+'Basis of calculations'!H127)/AH24&gt;0,(('Basis of calculations'!F127/AH24&lt;0.6))),1,0))))</f>
        <v/>
      </c>
      <c r="AJ24" s="96"/>
    </row>
    <row r="25" spans="2:36" x14ac:dyDescent="0.2">
      <c r="B25" s="94"/>
      <c r="C25" s="199" t="s">
        <v>6</v>
      </c>
      <c r="D25" s="203" t="str">
        <f>+IF(COUNTBLANK(D18:D24)&gt;4,"",((IF(COUNTBLANK(D15)=0,D15^2,0)+(D16)^2+0.5*(D17)^2+D18^2+D19^2+2*D20^2+D21^2+D22^2+D23^2+D24^2)/(9*(10-COUNTBLANK(D15:D16)-COUNTBLANK(D18:D24)-COUNTBLANK(D20)+0.5*(1-COUNTBLANK(D17))))*100))</f>
        <v/>
      </c>
      <c r="E25" s="200" t="str">
        <f>+IF(COUNTBLANK(E18:E24)&gt;4,"",((IF(COUNTBLANK(E15)=0,E15^2,0)+(E16)^2+0.5*(E17)^2+E18^2+E19^2+2*E20^2+E21^2+E22^2+E23^2+E24^2)/(9*(10-COUNTBLANK(E15:E16)-COUNTBLANK(E18:E24)-COUNTBLANK(E20)+0.5*(1-COUNTBLANK(E17))))*100))</f>
        <v/>
      </c>
      <c r="F25" s="200" t="str">
        <f>+IF(COUNTBLANK(F18:F24)&gt;4,"",((IF(COUNTBLANK(F15)=0,F15^2,0)+(F16)^2+0.5*(F17)^2+F18^2+F19^2+2*F20^2+F21^2+F22^2+F23^2+F24^2)/(9*(10-COUNTBLANK(F15:F16)-COUNTBLANK(F18:F24)-COUNTBLANK(F20)+0.5*(1-COUNTBLANK(F17))))*100))</f>
        <v/>
      </c>
      <c r="G25" s="200" t="str">
        <f>+IF(COUNTBLANK(G18:G24)&gt;4,"",((IF(COUNTBLANK(G15)=0,G15^2,0)+(G16)^2+0.5*(G17)^2+G18^2+G19^2+2*G20^2+G21^2+G22^2+G23^2+G24^2)/(9*(10-COUNTBLANK(G15:G16)-COUNTBLANK(G18:G24)-COUNTBLANK(G20)+0.5*(1-COUNTBLANK(G17))))*100))</f>
        <v/>
      </c>
      <c r="H25" s="200" t="str">
        <f>+IF(COUNTBLANK(H18:H24)&gt;4,"",((IF(COUNTBLANK(H15)=0,H15^2,0)+(H16)^2+0.5*(H17)^2+H18^2+H19^2+2*H20^2+H21^2+H22^2+H23^2+H24^2)/(9*(10-COUNTBLANK(H15:H16)-COUNTBLANK(H18:H24)-COUNTBLANK(H20)+0.5*(1-COUNTBLANK(H17))))*100))</f>
        <v/>
      </c>
      <c r="I25" s="200" t="str">
        <f t="shared" ref="I25:AH25" si="1">+IF(COUNTBLANK(I18:I24)&gt;4,"",((IF(COUNTBLANK(I15)=0,I15^2,0)+(I16)^2+0.5*(I17)^2+I18^2+I19^2+2*I20^2+I21^2+I22^2+I23^2+I24^2)/(9*(10-COUNTBLANK(I15:I16)-COUNTBLANK(I18:I24)-COUNTBLANK(I20)+0.5*(1-COUNTBLANK(I17))))*100))</f>
        <v/>
      </c>
      <c r="J25" s="200" t="str">
        <f t="shared" si="1"/>
        <v/>
      </c>
      <c r="K25" s="200" t="str">
        <f t="shared" si="1"/>
        <v/>
      </c>
      <c r="L25" s="200" t="str">
        <f t="shared" si="1"/>
        <v/>
      </c>
      <c r="M25" s="200" t="str">
        <f t="shared" si="1"/>
        <v/>
      </c>
      <c r="N25" s="200" t="str">
        <f t="shared" si="1"/>
        <v/>
      </c>
      <c r="O25" s="200" t="str">
        <f t="shared" si="1"/>
        <v/>
      </c>
      <c r="P25" s="200" t="str">
        <f t="shared" si="1"/>
        <v/>
      </c>
      <c r="Q25" s="200" t="str">
        <f t="shared" si="1"/>
        <v/>
      </c>
      <c r="R25" s="200" t="str">
        <f t="shared" si="1"/>
        <v/>
      </c>
      <c r="S25" s="200" t="str">
        <f t="shared" si="1"/>
        <v/>
      </c>
      <c r="T25" s="200" t="str">
        <f t="shared" si="1"/>
        <v/>
      </c>
      <c r="U25" s="200" t="str">
        <f t="shared" si="1"/>
        <v/>
      </c>
      <c r="V25" s="200" t="str">
        <f t="shared" si="1"/>
        <v/>
      </c>
      <c r="W25" s="200" t="str">
        <f t="shared" si="1"/>
        <v/>
      </c>
      <c r="X25" s="200" t="str">
        <f t="shared" si="1"/>
        <v/>
      </c>
      <c r="Y25" s="200" t="str">
        <f t="shared" si="1"/>
        <v/>
      </c>
      <c r="Z25" s="200" t="str">
        <f t="shared" si="1"/>
        <v/>
      </c>
      <c r="AA25" s="200" t="str">
        <f t="shared" si="1"/>
        <v/>
      </c>
      <c r="AB25" s="200" t="str">
        <f t="shared" si="1"/>
        <v/>
      </c>
      <c r="AC25" s="200" t="str">
        <f t="shared" si="1"/>
        <v/>
      </c>
      <c r="AD25" s="200" t="str">
        <f t="shared" si="1"/>
        <v/>
      </c>
      <c r="AE25" s="200" t="str">
        <f t="shared" si="1"/>
        <v/>
      </c>
      <c r="AF25" s="200" t="str">
        <f t="shared" si="1"/>
        <v/>
      </c>
      <c r="AG25" s="200" t="str">
        <f t="shared" si="1"/>
        <v/>
      </c>
      <c r="AH25" s="201">
        <f t="shared" si="1"/>
        <v>0</v>
      </c>
      <c r="AI25" s="229"/>
      <c r="AJ25" s="96"/>
    </row>
    <row r="26" spans="2:36" ht="17" thickBot="1" x14ac:dyDescent="0.25">
      <c r="B26" s="94"/>
      <c r="C26" s="116" t="s">
        <v>140</v>
      </c>
      <c r="D26" s="204" t="str">
        <f>+IF(D25="","",IF(D25&gt;=30,3,IF(D25&gt;=10,2,IF(MAX(D16:D24)=3,2,IF(D25&lt;&gt;0,1,0)))))</f>
        <v/>
      </c>
      <c r="E26" s="159" t="str">
        <f t="shared" ref="E26" si="2">+IF(E25="","",IF(E25&gt;=30,3,IF(E25&gt;=10,2,IF(MAX(E16:E24)=3,2,IF(E25&lt;&gt;0,1,0)))))</f>
        <v/>
      </c>
      <c r="F26" s="159" t="str">
        <f>+IF(F25="","",IF(F25&gt;=30,3,IF(F25&gt;=10,2,IF(MAX(F16:F24)=3,2,IF(F25&lt;&gt;0,1,0)))))</f>
        <v/>
      </c>
      <c r="G26" s="159" t="str">
        <f>+IF(G25="","",IF(G25&gt;=30,3,IF(G25&gt;=10,2,IF(MAX(G16:G24)=3,2,IF(G25&lt;&gt;0,1,0)))))</f>
        <v/>
      </c>
      <c r="H26" s="159" t="str">
        <f t="shared" ref="H26:AH26" si="3">+IF(H25="","",IF(H25&gt;=30,3,IF(H25&gt;=10,2,IF(MAX(H16:H24)=3,2,IF(H25&lt;&gt;0,1,0)))))</f>
        <v/>
      </c>
      <c r="I26" s="159" t="str">
        <f t="shared" si="3"/>
        <v/>
      </c>
      <c r="J26" s="159" t="str">
        <f t="shared" si="3"/>
        <v/>
      </c>
      <c r="K26" s="159" t="str">
        <f t="shared" si="3"/>
        <v/>
      </c>
      <c r="L26" s="159" t="str">
        <f t="shared" si="3"/>
        <v/>
      </c>
      <c r="M26" s="159" t="str">
        <f t="shared" si="3"/>
        <v/>
      </c>
      <c r="N26" s="159" t="str">
        <f t="shared" si="3"/>
        <v/>
      </c>
      <c r="O26" s="159" t="str">
        <f t="shared" si="3"/>
        <v/>
      </c>
      <c r="P26" s="159" t="str">
        <f t="shared" si="3"/>
        <v/>
      </c>
      <c r="Q26" s="159" t="str">
        <f t="shared" si="3"/>
        <v/>
      </c>
      <c r="R26" s="159" t="str">
        <f t="shared" si="3"/>
        <v/>
      </c>
      <c r="S26" s="159" t="str">
        <f t="shared" si="3"/>
        <v/>
      </c>
      <c r="T26" s="159" t="str">
        <f t="shared" si="3"/>
        <v/>
      </c>
      <c r="U26" s="159" t="str">
        <f t="shared" si="3"/>
        <v/>
      </c>
      <c r="V26" s="159" t="str">
        <f t="shared" si="3"/>
        <v/>
      </c>
      <c r="W26" s="159" t="str">
        <f t="shared" si="3"/>
        <v/>
      </c>
      <c r="X26" s="159" t="str">
        <f t="shared" si="3"/>
        <v/>
      </c>
      <c r="Y26" s="159" t="str">
        <f t="shared" si="3"/>
        <v/>
      </c>
      <c r="Z26" s="159" t="str">
        <f t="shared" si="3"/>
        <v/>
      </c>
      <c r="AA26" s="159" t="str">
        <f t="shared" si="3"/>
        <v/>
      </c>
      <c r="AB26" s="159" t="str">
        <f t="shared" si="3"/>
        <v/>
      </c>
      <c r="AC26" s="159" t="str">
        <f t="shared" si="3"/>
        <v/>
      </c>
      <c r="AD26" s="159" t="str">
        <f t="shared" si="3"/>
        <v/>
      </c>
      <c r="AE26" s="159" t="str">
        <f t="shared" si="3"/>
        <v/>
      </c>
      <c r="AF26" s="159" t="str">
        <f t="shared" si="3"/>
        <v/>
      </c>
      <c r="AG26" s="159" t="str">
        <f>+IF(AG25="","",IF(AG25&gt;=30,3,IF(AG25&gt;=10,2,IF(MAX(AG16:AG24)=3,2,IF(AG25&lt;&gt;0,1,0)))))</f>
        <v/>
      </c>
      <c r="AH26" s="160">
        <f t="shared" si="3"/>
        <v>0</v>
      </c>
      <c r="AI26" s="230"/>
      <c r="AJ26" s="96"/>
    </row>
    <row r="27" spans="2:36" ht="17" thickBot="1" x14ac:dyDescent="0.25">
      <c r="B27" s="94"/>
      <c r="C27" s="117"/>
      <c r="D27" s="140"/>
      <c r="E27" s="140"/>
      <c r="F27" s="140"/>
      <c r="G27" s="140"/>
      <c r="H27" s="140"/>
      <c r="I27" s="140"/>
      <c r="J27" s="140"/>
      <c r="K27" s="140"/>
      <c r="L27" s="140"/>
      <c r="M27" s="140"/>
      <c r="N27" s="140"/>
      <c r="O27" s="140"/>
      <c r="P27" s="140"/>
      <c r="Q27" s="140"/>
      <c r="R27" s="140"/>
      <c r="S27" s="140"/>
      <c r="T27" s="140"/>
      <c r="U27" s="140"/>
      <c r="V27" s="140"/>
      <c r="W27" s="140"/>
      <c r="X27" s="140"/>
      <c r="Y27" s="140"/>
      <c r="Z27" s="140"/>
      <c r="AA27" s="140"/>
      <c r="AB27" s="140"/>
      <c r="AC27" s="140"/>
      <c r="AD27" s="140"/>
      <c r="AE27" s="140"/>
      <c r="AF27" s="140"/>
      <c r="AG27" s="140"/>
      <c r="AH27" s="140"/>
      <c r="AI27" s="140"/>
      <c r="AJ27" s="96"/>
    </row>
    <row r="28" spans="2:36" ht="17" thickBot="1" x14ac:dyDescent="0.25">
      <c r="B28" s="94"/>
      <c r="C28" s="386"/>
      <c r="D28" s="388" t="s">
        <v>53</v>
      </c>
      <c r="E28" s="389"/>
      <c r="F28" s="389"/>
      <c r="G28" s="389"/>
      <c r="H28" s="389"/>
      <c r="I28" s="389"/>
      <c r="J28" s="389"/>
      <c r="K28" s="389"/>
      <c r="L28" s="389"/>
      <c r="M28" s="389"/>
      <c r="N28" s="389"/>
      <c r="O28" s="389"/>
      <c r="P28" s="389"/>
      <c r="Q28" s="389"/>
      <c r="R28" s="389"/>
      <c r="S28" s="389"/>
      <c r="T28" s="389"/>
      <c r="U28" s="389"/>
      <c r="V28" s="389"/>
      <c r="W28" s="389"/>
      <c r="X28" s="389"/>
      <c r="Y28" s="389"/>
      <c r="Z28" s="389"/>
      <c r="AA28" s="389"/>
      <c r="AB28" s="389"/>
      <c r="AC28" s="389"/>
      <c r="AD28" s="389"/>
      <c r="AE28" s="389"/>
      <c r="AF28" s="389"/>
      <c r="AG28" s="389"/>
      <c r="AH28" s="389"/>
      <c r="AI28" s="390"/>
      <c r="AJ28" s="96"/>
    </row>
    <row r="29" spans="2:36" ht="19" x14ac:dyDescent="0.2">
      <c r="B29" s="94"/>
      <c r="C29" s="387"/>
      <c r="D29" s="175">
        <v>1</v>
      </c>
      <c r="E29" s="169">
        <v>2</v>
      </c>
      <c r="F29" s="169">
        <v>3</v>
      </c>
      <c r="G29" s="169">
        <v>4</v>
      </c>
      <c r="H29" s="169">
        <v>5</v>
      </c>
      <c r="I29" s="169">
        <v>6</v>
      </c>
      <c r="J29" s="169">
        <v>7</v>
      </c>
      <c r="K29" s="169">
        <v>8</v>
      </c>
      <c r="L29" s="169">
        <v>9</v>
      </c>
      <c r="M29" s="169">
        <v>10</v>
      </c>
      <c r="N29" s="169">
        <v>11</v>
      </c>
      <c r="O29" s="169">
        <v>12</v>
      </c>
      <c r="P29" s="169">
        <v>13</v>
      </c>
      <c r="Q29" s="169">
        <v>14</v>
      </c>
      <c r="R29" s="169">
        <v>15</v>
      </c>
      <c r="S29" s="169">
        <v>16</v>
      </c>
      <c r="T29" s="169">
        <v>17</v>
      </c>
      <c r="U29" s="169">
        <v>18</v>
      </c>
      <c r="V29" s="169">
        <v>19</v>
      </c>
      <c r="W29" s="169">
        <v>20</v>
      </c>
      <c r="X29" s="169">
        <v>21</v>
      </c>
      <c r="Y29" s="169">
        <v>22</v>
      </c>
      <c r="Z29" s="169">
        <v>23</v>
      </c>
      <c r="AA29" s="169">
        <v>24</v>
      </c>
      <c r="AB29" s="169">
        <v>25</v>
      </c>
      <c r="AC29" s="169">
        <v>26</v>
      </c>
      <c r="AD29" s="169">
        <v>27</v>
      </c>
      <c r="AE29" s="169">
        <v>28</v>
      </c>
      <c r="AF29" s="169">
        <v>29</v>
      </c>
      <c r="AG29" s="169">
        <v>30</v>
      </c>
      <c r="AH29" s="119"/>
      <c r="AI29" s="128" t="s">
        <v>61</v>
      </c>
      <c r="AJ29" s="96"/>
    </row>
    <row r="30" spans="2:36" ht="19" x14ac:dyDescent="0.2">
      <c r="B30" s="94"/>
      <c r="C30" s="148" t="s">
        <v>33</v>
      </c>
      <c r="D30" s="143"/>
      <c r="E30" s="107"/>
      <c r="F30" s="107"/>
      <c r="G30" s="107"/>
      <c r="H30" s="107"/>
      <c r="I30" s="107"/>
      <c r="J30" s="107"/>
      <c r="K30" s="108"/>
      <c r="L30" s="108"/>
      <c r="M30" s="108"/>
      <c r="N30" s="107"/>
      <c r="O30" s="107"/>
      <c r="P30" s="107"/>
      <c r="Q30" s="107"/>
      <c r="R30" s="107"/>
      <c r="S30" s="107"/>
      <c r="T30" s="107"/>
      <c r="U30" s="107"/>
      <c r="V30" s="107"/>
      <c r="W30" s="107"/>
      <c r="X30" s="107"/>
      <c r="Y30" s="107"/>
      <c r="Z30" s="108"/>
      <c r="AA30" s="108"/>
      <c r="AB30" s="108"/>
      <c r="AC30" s="107"/>
      <c r="AD30" s="107"/>
      <c r="AE30" s="107"/>
      <c r="AF30" s="107"/>
      <c r="AG30" s="107"/>
      <c r="AH30" s="119"/>
      <c r="AI30" s="231"/>
      <c r="AJ30" s="96"/>
    </row>
    <row r="31" spans="2:36" ht="19" x14ac:dyDescent="0.2">
      <c r="B31" s="94"/>
      <c r="C31" s="118" t="s">
        <v>3</v>
      </c>
      <c r="D31" s="151"/>
      <c r="E31" s="108"/>
      <c r="F31" s="108"/>
      <c r="G31" s="108"/>
      <c r="H31" s="108"/>
      <c r="I31" s="108"/>
      <c r="J31" s="108"/>
      <c r="K31" s="108"/>
      <c r="L31" s="108"/>
      <c r="M31" s="108"/>
      <c r="N31" s="108"/>
      <c r="O31" s="108"/>
      <c r="P31" s="108"/>
      <c r="Q31" s="108"/>
      <c r="R31" s="108"/>
      <c r="S31" s="108"/>
      <c r="T31" s="108"/>
      <c r="U31" s="108"/>
      <c r="V31" s="108"/>
      <c r="W31" s="108"/>
      <c r="X31" s="108"/>
      <c r="Y31" s="108"/>
      <c r="Z31" s="108"/>
      <c r="AA31" s="108"/>
      <c r="AB31" s="108"/>
      <c r="AC31" s="108"/>
      <c r="AD31" s="108"/>
      <c r="AE31" s="108"/>
      <c r="AF31" s="108"/>
      <c r="AG31" s="108"/>
      <c r="AH31" s="119"/>
      <c r="AI31" s="171" t="str">
        <f t="shared" ref="AI31:AI38" si="4">IF(COUNTBLANK(D31:AG31)=30,"",AVERAGE(D31:AG31))</f>
        <v/>
      </c>
      <c r="AJ31" s="96"/>
    </row>
    <row r="32" spans="2:36" ht="19" x14ac:dyDescent="0.2">
      <c r="B32" s="94"/>
      <c r="C32" s="148" t="s">
        <v>34</v>
      </c>
      <c r="D32" s="143"/>
      <c r="E32" s="107"/>
      <c r="F32" s="107"/>
      <c r="G32" s="107"/>
      <c r="H32" s="107"/>
      <c r="I32" s="107"/>
      <c r="J32" s="107"/>
      <c r="K32" s="108"/>
      <c r="L32" s="108"/>
      <c r="M32" s="108"/>
      <c r="N32" s="107"/>
      <c r="O32" s="107"/>
      <c r="P32" s="107"/>
      <c r="Q32" s="107"/>
      <c r="R32" s="107"/>
      <c r="S32" s="107"/>
      <c r="T32" s="107"/>
      <c r="U32" s="107"/>
      <c r="V32" s="107"/>
      <c r="W32" s="107"/>
      <c r="X32" s="107"/>
      <c r="Y32" s="107"/>
      <c r="Z32" s="108"/>
      <c r="AA32" s="108"/>
      <c r="AB32" s="108"/>
      <c r="AC32" s="107"/>
      <c r="AD32" s="107"/>
      <c r="AE32" s="107"/>
      <c r="AF32" s="107"/>
      <c r="AG32" s="107"/>
      <c r="AH32" s="119"/>
      <c r="AI32" s="171" t="str">
        <f t="shared" si="4"/>
        <v/>
      </c>
      <c r="AJ32" s="96"/>
    </row>
    <row r="33" spans="2:36" ht="19" x14ac:dyDescent="0.2">
      <c r="B33" s="94"/>
      <c r="C33" s="118" t="s">
        <v>35</v>
      </c>
      <c r="D33" s="143"/>
      <c r="E33" s="107"/>
      <c r="F33" s="107"/>
      <c r="G33" s="107"/>
      <c r="H33" s="107"/>
      <c r="I33" s="107"/>
      <c r="J33" s="107"/>
      <c r="K33" s="108"/>
      <c r="L33" s="108"/>
      <c r="M33" s="108"/>
      <c r="N33" s="107"/>
      <c r="O33" s="108"/>
      <c r="P33" s="107"/>
      <c r="Q33" s="107"/>
      <c r="R33" s="107"/>
      <c r="S33" s="107"/>
      <c r="T33" s="107"/>
      <c r="U33" s="107"/>
      <c r="V33" s="107"/>
      <c r="W33" s="107"/>
      <c r="X33" s="107"/>
      <c r="Y33" s="107"/>
      <c r="Z33" s="108"/>
      <c r="AA33" s="108"/>
      <c r="AB33" s="108"/>
      <c r="AC33" s="107"/>
      <c r="AD33" s="108"/>
      <c r="AE33" s="107"/>
      <c r="AF33" s="107"/>
      <c r="AG33" s="107"/>
      <c r="AH33" s="119"/>
      <c r="AI33" s="171" t="str">
        <f t="shared" si="4"/>
        <v/>
      </c>
      <c r="AJ33" s="96"/>
    </row>
    <row r="34" spans="2:36" ht="19" x14ac:dyDescent="0.2">
      <c r="B34" s="94"/>
      <c r="C34" s="118" t="s">
        <v>36</v>
      </c>
      <c r="D34" s="143"/>
      <c r="E34" s="107"/>
      <c r="F34" s="107"/>
      <c r="G34" s="107"/>
      <c r="H34" s="107"/>
      <c r="I34" s="107"/>
      <c r="J34" s="107"/>
      <c r="K34" s="108"/>
      <c r="L34" s="108"/>
      <c r="M34" s="108"/>
      <c r="N34" s="107"/>
      <c r="O34" s="108"/>
      <c r="P34" s="107"/>
      <c r="Q34" s="107"/>
      <c r="R34" s="107"/>
      <c r="S34" s="107"/>
      <c r="T34" s="107"/>
      <c r="U34" s="107"/>
      <c r="V34" s="107"/>
      <c r="W34" s="107"/>
      <c r="X34" s="107"/>
      <c r="Y34" s="107"/>
      <c r="Z34" s="108"/>
      <c r="AA34" s="108"/>
      <c r="AB34" s="108"/>
      <c r="AC34" s="107"/>
      <c r="AD34" s="108"/>
      <c r="AE34" s="107"/>
      <c r="AF34" s="107"/>
      <c r="AG34" s="107"/>
      <c r="AH34" s="119"/>
      <c r="AI34" s="171" t="str">
        <f t="shared" si="4"/>
        <v/>
      </c>
      <c r="AJ34" s="96"/>
    </row>
    <row r="35" spans="2:36" ht="19" x14ac:dyDescent="0.2">
      <c r="B35" s="94"/>
      <c r="C35" s="147" t="s">
        <v>37</v>
      </c>
      <c r="D35" s="143"/>
      <c r="E35" s="107"/>
      <c r="F35" s="107"/>
      <c r="G35" s="107"/>
      <c r="H35" s="107"/>
      <c r="I35" s="107"/>
      <c r="J35" s="107"/>
      <c r="K35" s="108"/>
      <c r="L35" s="108"/>
      <c r="M35" s="108"/>
      <c r="N35" s="107"/>
      <c r="O35" s="108"/>
      <c r="P35" s="107"/>
      <c r="Q35" s="107"/>
      <c r="R35" s="107"/>
      <c r="S35" s="107"/>
      <c r="T35" s="107"/>
      <c r="U35" s="107"/>
      <c r="V35" s="107"/>
      <c r="W35" s="107"/>
      <c r="X35" s="107"/>
      <c r="Y35" s="107"/>
      <c r="Z35" s="108"/>
      <c r="AA35" s="108"/>
      <c r="AB35" s="108"/>
      <c r="AC35" s="107"/>
      <c r="AD35" s="108"/>
      <c r="AE35" s="107"/>
      <c r="AF35" s="107"/>
      <c r="AG35" s="107"/>
      <c r="AH35" s="119"/>
      <c r="AI35" s="171" t="str">
        <f t="shared" si="4"/>
        <v/>
      </c>
      <c r="AJ35" s="96"/>
    </row>
    <row r="36" spans="2:36" ht="19" x14ac:dyDescent="0.2">
      <c r="B36" s="94"/>
      <c r="C36" s="118" t="s">
        <v>38</v>
      </c>
      <c r="D36" s="143"/>
      <c r="E36" s="107"/>
      <c r="F36" s="107"/>
      <c r="G36" s="107"/>
      <c r="H36" s="107"/>
      <c r="I36" s="107"/>
      <c r="J36" s="107"/>
      <c r="K36" s="108"/>
      <c r="L36" s="108"/>
      <c r="M36" s="108"/>
      <c r="N36" s="107"/>
      <c r="O36" s="108"/>
      <c r="P36" s="107"/>
      <c r="Q36" s="107"/>
      <c r="R36" s="107"/>
      <c r="S36" s="107"/>
      <c r="T36" s="107"/>
      <c r="U36" s="107"/>
      <c r="V36" s="107"/>
      <c r="W36" s="107"/>
      <c r="X36" s="107"/>
      <c r="Y36" s="107"/>
      <c r="Z36" s="108"/>
      <c r="AA36" s="108"/>
      <c r="AB36" s="108"/>
      <c r="AC36" s="107"/>
      <c r="AD36" s="108"/>
      <c r="AE36" s="107"/>
      <c r="AF36" s="107"/>
      <c r="AG36" s="107"/>
      <c r="AH36" s="119"/>
      <c r="AI36" s="171" t="str">
        <f t="shared" si="4"/>
        <v/>
      </c>
      <c r="AJ36" s="96"/>
    </row>
    <row r="37" spans="2:36" ht="19" x14ac:dyDescent="0.2">
      <c r="B37" s="94"/>
      <c r="C37" s="206" t="s">
        <v>141</v>
      </c>
      <c r="D37" s="143"/>
      <c r="E37" s="107"/>
      <c r="F37" s="107"/>
      <c r="G37" s="107"/>
      <c r="H37" s="107"/>
      <c r="I37" s="107"/>
      <c r="J37" s="107"/>
      <c r="K37" s="108"/>
      <c r="L37" s="108"/>
      <c r="M37" s="108"/>
      <c r="N37" s="107"/>
      <c r="O37" s="108"/>
      <c r="P37" s="107"/>
      <c r="Q37" s="107"/>
      <c r="R37" s="107"/>
      <c r="S37" s="107"/>
      <c r="T37" s="107"/>
      <c r="U37" s="107"/>
      <c r="V37" s="107"/>
      <c r="W37" s="107"/>
      <c r="X37" s="107"/>
      <c r="Y37" s="107"/>
      <c r="Z37" s="108"/>
      <c r="AA37" s="108"/>
      <c r="AB37" s="108"/>
      <c r="AC37" s="107"/>
      <c r="AD37" s="108"/>
      <c r="AE37" s="107"/>
      <c r="AF37" s="107"/>
      <c r="AG37" s="107"/>
      <c r="AH37" s="119"/>
      <c r="AI37" s="171" t="str">
        <f t="shared" si="4"/>
        <v/>
      </c>
      <c r="AJ37" s="96"/>
    </row>
    <row r="38" spans="2:36" ht="19" x14ac:dyDescent="0.2">
      <c r="B38" s="94"/>
      <c r="C38" s="118" t="s">
        <v>39</v>
      </c>
      <c r="D38" s="143"/>
      <c r="E38" s="107"/>
      <c r="F38" s="107"/>
      <c r="G38" s="107"/>
      <c r="H38" s="107"/>
      <c r="I38" s="107"/>
      <c r="J38" s="107"/>
      <c r="K38" s="108"/>
      <c r="L38" s="108"/>
      <c r="M38" s="108"/>
      <c r="N38" s="107"/>
      <c r="O38" s="108"/>
      <c r="P38" s="107"/>
      <c r="Q38" s="107"/>
      <c r="R38" s="107"/>
      <c r="S38" s="107"/>
      <c r="T38" s="107"/>
      <c r="U38" s="107"/>
      <c r="V38" s="107"/>
      <c r="W38" s="107"/>
      <c r="X38" s="107"/>
      <c r="Y38" s="107"/>
      <c r="Z38" s="108"/>
      <c r="AA38" s="108"/>
      <c r="AB38" s="108"/>
      <c r="AC38" s="107"/>
      <c r="AD38" s="108"/>
      <c r="AE38" s="107"/>
      <c r="AF38" s="107"/>
      <c r="AG38" s="107"/>
      <c r="AH38" s="119"/>
      <c r="AI38" s="171" t="str">
        <f t="shared" si="4"/>
        <v/>
      </c>
      <c r="AJ38" s="96"/>
    </row>
    <row r="39" spans="2:36" ht="19" x14ac:dyDescent="0.2">
      <c r="B39" s="94"/>
      <c r="C39" s="118" t="s">
        <v>40</v>
      </c>
      <c r="D39" s="143"/>
      <c r="E39" s="107"/>
      <c r="F39" s="107"/>
      <c r="G39" s="107"/>
      <c r="H39" s="107"/>
      <c r="I39" s="107"/>
      <c r="J39" s="107"/>
      <c r="K39" s="108"/>
      <c r="L39" s="108"/>
      <c r="M39" s="108"/>
      <c r="N39" s="107"/>
      <c r="O39" s="108"/>
      <c r="P39" s="107"/>
      <c r="Q39" s="107"/>
      <c r="R39" s="107"/>
      <c r="S39" s="107"/>
      <c r="T39" s="107"/>
      <c r="U39" s="107"/>
      <c r="V39" s="107"/>
      <c r="W39" s="107"/>
      <c r="X39" s="107"/>
      <c r="Y39" s="107"/>
      <c r="Z39" s="108"/>
      <c r="AA39" s="108"/>
      <c r="AB39" s="108"/>
      <c r="AC39" s="107"/>
      <c r="AD39" s="108"/>
      <c r="AE39" s="107"/>
      <c r="AF39" s="107"/>
      <c r="AG39" s="107"/>
      <c r="AH39" s="119"/>
      <c r="AI39" s="171" t="str">
        <f t="shared" ref="AI39" si="5">IF(COUNTBLANK(D39:AG39)=30,"",AVERAGE(D39:AG39))</f>
        <v/>
      </c>
      <c r="AJ39" s="96"/>
    </row>
    <row r="40" spans="2:36" ht="20" thickBot="1" x14ac:dyDescent="0.25">
      <c r="B40" s="94"/>
      <c r="C40" s="207" t="s">
        <v>142</v>
      </c>
      <c r="D40" s="144"/>
      <c r="E40" s="109"/>
      <c r="F40" s="109"/>
      <c r="G40" s="109"/>
      <c r="H40" s="109"/>
      <c r="I40" s="109"/>
      <c r="J40" s="109"/>
      <c r="K40" s="110"/>
      <c r="L40" s="110"/>
      <c r="M40" s="110"/>
      <c r="N40" s="109"/>
      <c r="O40" s="110"/>
      <c r="P40" s="109"/>
      <c r="Q40" s="109"/>
      <c r="R40" s="109"/>
      <c r="S40" s="109"/>
      <c r="T40" s="109"/>
      <c r="U40" s="109"/>
      <c r="V40" s="109"/>
      <c r="W40" s="109"/>
      <c r="X40" s="109"/>
      <c r="Y40" s="109"/>
      <c r="Z40" s="110"/>
      <c r="AA40" s="110"/>
      <c r="AB40" s="110"/>
      <c r="AC40" s="109"/>
      <c r="AD40" s="110"/>
      <c r="AE40" s="109"/>
      <c r="AF40" s="109"/>
      <c r="AG40" s="109"/>
      <c r="AH40" s="120"/>
      <c r="AI40" s="232"/>
      <c r="AJ40" s="96"/>
    </row>
    <row r="41" spans="2:36" ht="19" x14ac:dyDescent="0.2">
      <c r="B41" s="94"/>
      <c r="C41" s="217" t="s">
        <v>143</v>
      </c>
      <c r="D41" s="150"/>
      <c r="E41" s="113"/>
      <c r="F41" s="113"/>
      <c r="G41" s="113"/>
      <c r="H41" s="113"/>
      <c r="I41" s="113"/>
      <c r="J41" s="113"/>
      <c r="K41" s="113"/>
      <c r="L41" s="113"/>
      <c r="M41" s="113"/>
      <c r="N41" s="113"/>
      <c r="O41" s="113"/>
      <c r="P41" s="113"/>
      <c r="Q41" s="113"/>
      <c r="R41" s="113"/>
      <c r="S41" s="113"/>
      <c r="T41" s="113"/>
      <c r="U41" s="113"/>
      <c r="V41" s="113"/>
      <c r="W41" s="113"/>
      <c r="X41" s="113"/>
      <c r="Y41" s="113"/>
      <c r="Z41" s="113"/>
      <c r="AA41" s="113"/>
      <c r="AB41" s="113"/>
      <c r="AC41" s="113"/>
      <c r="AD41" s="113"/>
      <c r="AE41" s="113"/>
      <c r="AF41" s="113"/>
      <c r="AG41" s="113"/>
      <c r="AH41" s="218"/>
      <c r="AI41" s="219" t="str">
        <f>IF(COUNTBLANK(D41:AG41)=30,"",AVERAGE(D41:AG41))</f>
        <v/>
      </c>
      <c r="AJ41" s="96"/>
    </row>
    <row r="42" spans="2:36" ht="19" x14ac:dyDescent="0.2">
      <c r="B42" s="94"/>
      <c r="C42" s="130" t="s">
        <v>41</v>
      </c>
      <c r="D42" s="151"/>
      <c r="E42" s="108"/>
      <c r="F42" s="108"/>
      <c r="G42" s="108"/>
      <c r="H42" s="108"/>
      <c r="I42" s="108"/>
      <c r="J42" s="108"/>
      <c r="K42" s="108"/>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19"/>
      <c r="AI42" s="171" t="str">
        <f>IF(COUNTBLANK(D42:AG42)=30,"",AVERAGE(D42:AG42))</f>
        <v/>
      </c>
      <c r="AJ42" s="96"/>
    </row>
    <row r="43" spans="2:36" ht="19" x14ac:dyDescent="0.2">
      <c r="B43" s="94"/>
      <c r="C43" s="130" t="s">
        <v>42</v>
      </c>
      <c r="D43" s="151"/>
      <c r="E43" s="108"/>
      <c r="F43" s="108"/>
      <c r="G43" s="108"/>
      <c r="H43" s="108"/>
      <c r="I43" s="108"/>
      <c r="J43" s="108"/>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8"/>
      <c r="AH43" s="119"/>
      <c r="AI43" s="171" t="str">
        <f t="shared" ref="AI43:AI48" si="6">IF(COUNTBLANK(D43:AG43)=30,"",AVERAGE(D43:AG43))</f>
        <v/>
      </c>
      <c r="AJ43" s="96"/>
    </row>
    <row r="44" spans="2:36" ht="19" x14ac:dyDescent="0.2">
      <c r="B44" s="94"/>
      <c r="C44" s="130" t="s">
        <v>43</v>
      </c>
      <c r="D44" s="151"/>
      <c r="E44" s="108"/>
      <c r="F44" s="108"/>
      <c r="G44" s="108"/>
      <c r="H44" s="108"/>
      <c r="I44" s="108"/>
      <c r="J44" s="108"/>
      <c r="K44" s="108"/>
      <c r="L44" s="108"/>
      <c r="M44" s="108"/>
      <c r="N44" s="108"/>
      <c r="O44" s="108"/>
      <c r="P44" s="108"/>
      <c r="Q44" s="108"/>
      <c r="R44" s="108"/>
      <c r="S44" s="108"/>
      <c r="T44" s="108"/>
      <c r="U44" s="108"/>
      <c r="V44" s="108"/>
      <c r="W44" s="108"/>
      <c r="X44" s="108"/>
      <c r="Y44" s="108"/>
      <c r="Z44" s="108"/>
      <c r="AA44" s="108"/>
      <c r="AB44" s="108"/>
      <c r="AC44" s="108"/>
      <c r="AD44" s="108"/>
      <c r="AE44" s="108"/>
      <c r="AF44" s="108"/>
      <c r="AG44" s="108"/>
      <c r="AH44" s="119"/>
      <c r="AI44" s="171" t="str">
        <f t="shared" si="6"/>
        <v/>
      </c>
      <c r="AJ44" s="96"/>
    </row>
    <row r="45" spans="2:36" ht="19" x14ac:dyDescent="0.2">
      <c r="B45" s="94"/>
      <c r="C45" s="208" t="s">
        <v>144</v>
      </c>
      <c r="D45" s="151"/>
      <c r="E45" s="108"/>
      <c r="F45" s="108"/>
      <c r="G45" s="108"/>
      <c r="H45" s="108"/>
      <c r="I45" s="108"/>
      <c r="J45" s="108"/>
      <c r="K45" s="108"/>
      <c r="L45" s="108"/>
      <c r="M45" s="108"/>
      <c r="N45" s="108"/>
      <c r="O45" s="108"/>
      <c r="P45" s="108"/>
      <c r="Q45" s="108"/>
      <c r="R45" s="108"/>
      <c r="S45" s="108"/>
      <c r="T45" s="108"/>
      <c r="U45" s="108"/>
      <c r="V45" s="108"/>
      <c r="W45" s="108"/>
      <c r="X45" s="108"/>
      <c r="Y45" s="108"/>
      <c r="Z45" s="108"/>
      <c r="AA45" s="108"/>
      <c r="AB45" s="108"/>
      <c r="AC45" s="108"/>
      <c r="AD45" s="108"/>
      <c r="AE45" s="108"/>
      <c r="AF45" s="108"/>
      <c r="AG45" s="108"/>
      <c r="AH45" s="119"/>
      <c r="AI45" s="171" t="str">
        <f t="shared" si="6"/>
        <v/>
      </c>
      <c r="AJ45" s="96"/>
    </row>
    <row r="46" spans="2:36" ht="20" thickBot="1" x14ac:dyDescent="0.25">
      <c r="B46" s="94"/>
      <c r="C46" s="131" t="s">
        <v>44</v>
      </c>
      <c r="D46" s="22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110"/>
      <c r="AE46" s="110"/>
      <c r="AF46" s="110"/>
      <c r="AG46" s="110"/>
      <c r="AH46" s="120"/>
      <c r="AI46" s="176" t="str">
        <f>IF(COUNTBLANK(D46:AG46)=30,"",AVERAGE(D46:AG46))</f>
        <v/>
      </c>
      <c r="AJ46" s="96"/>
    </row>
    <row r="47" spans="2:36" ht="19" x14ac:dyDescent="0.2">
      <c r="B47" s="94"/>
      <c r="C47" s="129" t="s">
        <v>45</v>
      </c>
      <c r="D47" s="145"/>
      <c r="E47" s="112"/>
      <c r="F47" s="112"/>
      <c r="G47" s="112"/>
      <c r="H47" s="112"/>
      <c r="I47" s="112"/>
      <c r="J47" s="112"/>
      <c r="K47" s="113"/>
      <c r="L47" s="113"/>
      <c r="M47" s="113"/>
      <c r="N47" s="112"/>
      <c r="O47" s="112"/>
      <c r="P47" s="112"/>
      <c r="Q47" s="112"/>
      <c r="R47" s="112"/>
      <c r="S47" s="112"/>
      <c r="T47" s="112"/>
      <c r="U47" s="112"/>
      <c r="V47" s="112"/>
      <c r="W47" s="112"/>
      <c r="X47" s="112"/>
      <c r="Y47" s="113"/>
      <c r="Z47" s="113"/>
      <c r="AA47" s="113"/>
      <c r="AB47" s="112"/>
      <c r="AC47" s="112"/>
      <c r="AD47" s="112"/>
      <c r="AE47" s="112"/>
      <c r="AF47" s="112"/>
      <c r="AG47" s="112"/>
      <c r="AH47" s="218"/>
      <c r="AI47" s="132" t="str">
        <f t="shared" si="6"/>
        <v/>
      </c>
      <c r="AJ47" s="96"/>
    </row>
    <row r="48" spans="2:36" ht="19" x14ac:dyDescent="0.2">
      <c r="B48" s="94"/>
      <c r="C48" s="130" t="s">
        <v>46</v>
      </c>
      <c r="D48" s="143"/>
      <c r="E48" s="107"/>
      <c r="F48" s="107"/>
      <c r="G48" s="107"/>
      <c r="H48" s="107"/>
      <c r="I48" s="107"/>
      <c r="J48" s="107"/>
      <c r="K48" s="108"/>
      <c r="L48" s="108"/>
      <c r="M48" s="108"/>
      <c r="N48" s="107"/>
      <c r="O48" s="107"/>
      <c r="P48" s="107"/>
      <c r="Q48" s="107"/>
      <c r="R48" s="107"/>
      <c r="S48" s="107"/>
      <c r="T48" s="107"/>
      <c r="U48" s="107"/>
      <c r="V48" s="107"/>
      <c r="W48" s="107"/>
      <c r="X48" s="107"/>
      <c r="Y48" s="108"/>
      <c r="Z48" s="108"/>
      <c r="AA48" s="108"/>
      <c r="AB48" s="107"/>
      <c r="AC48" s="107"/>
      <c r="AD48" s="107"/>
      <c r="AE48" s="107"/>
      <c r="AF48" s="107"/>
      <c r="AG48" s="107"/>
      <c r="AH48" s="119"/>
      <c r="AI48" s="172" t="str">
        <f t="shared" si="6"/>
        <v/>
      </c>
      <c r="AJ48" s="96"/>
    </row>
    <row r="49" spans="2:36" ht="20" thickBot="1" x14ac:dyDescent="0.25">
      <c r="B49" s="94"/>
      <c r="C49" s="131" t="s">
        <v>47</v>
      </c>
      <c r="D49" s="144"/>
      <c r="E49" s="109"/>
      <c r="F49" s="109"/>
      <c r="G49" s="109"/>
      <c r="H49" s="109"/>
      <c r="I49" s="109"/>
      <c r="J49" s="109"/>
      <c r="K49" s="110"/>
      <c r="L49" s="110"/>
      <c r="M49" s="110"/>
      <c r="N49" s="109"/>
      <c r="O49" s="109"/>
      <c r="P49" s="109"/>
      <c r="Q49" s="109"/>
      <c r="R49" s="109"/>
      <c r="S49" s="109"/>
      <c r="T49" s="109"/>
      <c r="U49" s="109"/>
      <c r="V49" s="109"/>
      <c r="W49" s="109"/>
      <c r="X49" s="109"/>
      <c r="Y49" s="110"/>
      <c r="Z49" s="110"/>
      <c r="AA49" s="110"/>
      <c r="AB49" s="109"/>
      <c r="AC49" s="109"/>
      <c r="AD49" s="109"/>
      <c r="AE49" s="109"/>
      <c r="AF49" s="109"/>
      <c r="AG49" s="109"/>
      <c r="AH49" s="120"/>
      <c r="AI49" s="226" t="str">
        <f>IF(COUNTBLANK(D49:AG49)=30,"",AVERAGE(D49:AG49))</f>
        <v/>
      </c>
      <c r="AJ49" s="96"/>
    </row>
    <row r="50" spans="2:36" ht="17" thickBot="1" x14ac:dyDescent="0.25">
      <c r="B50" s="94"/>
      <c r="C50" s="221" t="s">
        <v>145</v>
      </c>
      <c r="D50" s="222" t="str">
        <f>IF(COUNTBLANK(D41:D49)=9,"",IF(SUM(D41:D49)&gt;0,0,IF(COUNTBLANK(D41:D49)&lt;&gt;0,"",1)))</f>
        <v/>
      </c>
      <c r="E50" s="222" t="str">
        <f t="shared" ref="E50:AG50" si="7">IF(COUNTBLANK(E41:E49)=9,"",IF(SUM(E41:E49)&gt;0,0,IF(COUNTBLANK(E41:E49)&lt;&gt;0,"",1)))</f>
        <v/>
      </c>
      <c r="F50" s="222" t="str">
        <f t="shared" si="7"/>
        <v/>
      </c>
      <c r="G50" s="222" t="str">
        <f t="shared" si="7"/>
        <v/>
      </c>
      <c r="H50" s="222" t="str">
        <f t="shared" si="7"/>
        <v/>
      </c>
      <c r="I50" s="222" t="str">
        <f t="shared" si="7"/>
        <v/>
      </c>
      <c r="J50" s="222" t="str">
        <f t="shared" si="7"/>
        <v/>
      </c>
      <c r="K50" s="222" t="str">
        <f t="shared" si="7"/>
        <v/>
      </c>
      <c r="L50" s="222" t="str">
        <f t="shared" si="7"/>
        <v/>
      </c>
      <c r="M50" s="222" t="str">
        <f t="shared" si="7"/>
        <v/>
      </c>
      <c r="N50" s="222" t="str">
        <f t="shared" si="7"/>
        <v/>
      </c>
      <c r="O50" s="222" t="str">
        <f t="shared" si="7"/>
        <v/>
      </c>
      <c r="P50" s="222" t="str">
        <f t="shared" si="7"/>
        <v/>
      </c>
      <c r="Q50" s="222" t="str">
        <f t="shared" si="7"/>
        <v/>
      </c>
      <c r="R50" s="222" t="str">
        <f t="shared" si="7"/>
        <v/>
      </c>
      <c r="S50" s="222" t="str">
        <f t="shared" si="7"/>
        <v/>
      </c>
      <c r="T50" s="222" t="str">
        <f t="shared" si="7"/>
        <v/>
      </c>
      <c r="U50" s="222" t="str">
        <f t="shared" si="7"/>
        <v/>
      </c>
      <c r="V50" s="222" t="str">
        <f t="shared" si="7"/>
        <v/>
      </c>
      <c r="W50" s="222" t="str">
        <f t="shared" si="7"/>
        <v/>
      </c>
      <c r="X50" s="222" t="str">
        <f t="shared" si="7"/>
        <v/>
      </c>
      <c r="Y50" s="222" t="str">
        <f t="shared" si="7"/>
        <v/>
      </c>
      <c r="Z50" s="222" t="str">
        <f t="shared" si="7"/>
        <v/>
      </c>
      <c r="AA50" s="222" t="str">
        <f t="shared" si="7"/>
        <v/>
      </c>
      <c r="AB50" s="222" t="str">
        <f t="shared" si="7"/>
        <v/>
      </c>
      <c r="AC50" s="222" t="str">
        <f t="shared" si="7"/>
        <v/>
      </c>
      <c r="AD50" s="222" t="str">
        <f t="shared" si="7"/>
        <v/>
      </c>
      <c r="AE50" s="222" t="str">
        <f t="shared" si="7"/>
        <v/>
      </c>
      <c r="AF50" s="222" t="str">
        <f t="shared" si="7"/>
        <v/>
      </c>
      <c r="AG50" s="222" t="str">
        <f t="shared" si="7"/>
        <v/>
      </c>
      <c r="AH50" s="224" t="str">
        <f>IF(COUNTBLANK(AH41:AH49)&lt;&gt;0,"",IF(SUM(AH41:AH49)=0,1,0))</f>
        <v/>
      </c>
      <c r="AI50" s="225" t="str">
        <f>IF(COUNTBLANK(D50:AG50)=30,"",AVERAGE(D50:AG50))</f>
        <v/>
      </c>
      <c r="AJ50" s="96"/>
    </row>
    <row r="51" spans="2:36" ht="19" x14ac:dyDescent="0.2">
      <c r="B51" s="94"/>
      <c r="C51" s="101" t="s">
        <v>48</v>
      </c>
      <c r="D51" s="146"/>
      <c r="E51" s="115"/>
      <c r="F51" s="115"/>
      <c r="G51" s="115"/>
      <c r="H51" s="115"/>
      <c r="I51" s="115"/>
      <c r="J51" s="115"/>
      <c r="K51" s="102"/>
      <c r="L51" s="102"/>
      <c r="M51" s="102"/>
      <c r="N51" s="115"/>
      <c r="O51" s="115"/>
      <c r="P51" s="115"/>
      <c r="Q51" s="115"/>
      <c r="R51" s="115"/>
      <c r="S51" s="115"/>
      <c r="T51" s="115"/>
      <c r="U51" s="115"/>
      <c r="V51" s="115"/>
      <c r="W51" s="115"/>
      <c r="X51" s="115"/>
      <c r="Y51" s="115"/>
      <c r="Z51" s="102"/>
      <c r="AA51" s="102"/>
      <c r="AB51" s="102"/>
      <c r="AC51" s="115"/>
      <c r="AD51" s="115"/>
      <c r="AE51" s="115"/>
      <c r="AF51" s="115"/>
      <c r="AG51" s="115"/>
      <c r="AH51" s="121"/>
      <c r="AI51" s="177"/>
      <c r="AJ51" s="96"/>
    </row>
    <row r="52" spans="2:36" ht="19" x14ac:dyDescent="0.2">
      <c r="B52" s="94"/>
      <c r="C52" s="148" t="s">
        <v>49</v>
      </c>
      <c r="D52" s="143"/>
      <c r="E52" s="107"/>
      <c r="F52" s="107"/>
      <c r="G52" s="107"/>
      <c r="H52" s="107"/>
      <c r="I52" s="107"/>
      <c r="J52" s="107"/>
      <c r="K52" s="108"/>
      <c r="L52" s="108"/>
      <c r="M52" s="108"/>
      <c r="N52" s="107"/>
      <c r="O52" s="107"/>
      <c r="P52" s="107"/>
      <c r="Q52" s="107"/>
      <c r="R52" s="107"/>
      <c r="S52" s="107"/>
      <c r="T52" s="107"/>
      <c r="U52" s="107"/>
      <c r="V52" s="107"/>
      <c r="W52" s="107"/>
      <c r="X52" s="107"/>
      <c r="Y52" s="107"/>
      <c r="Z52" s="108"/>
      <c r="AA52" s="108"/>
      <c r="AB52" s="108"/>
      <c r="AC52" s="107"/>
      <c r="AD52" s="107"/>
      <c r="AE52" s="107"/>
      <c r="AF52" s="107"/>
      <c r="AG52" s="107"/>
      <c r="AH52" s="119"/>
      <c r="AI52" s="173"/>
      <c r="AJ52" s="96"/>
    </row>
    <row r="53" spans="2:36" ht="19" x14ac:dyDescent="0.2">
      <c r="B53" s="94"/>
      <c r="C53" s="148" t="s">
        <v>50</v>
      </c>
      <c r="D53" s="143"/>
      <c r="E53" s="107"/>
      <c r="F53" s="107"/>
      <c r="G53" s="107"/>
      <c r="H53" s="107"/>
      <c r="I53" s="107"/>
      <c r="J53" s="107"/>
      <c r="K53" s="108"/>
      <c r="L53" s="108"/>
      <c r="M53" s="108"/>
      <c r="N53" s="107"/>
      <c r="O53" s="107"/>
      <c r="P53" s="107"/>
      <c r="Q53" s="107"/>
      <c r="R53" s="107"/>
      <c r="S53" s="107"/>
      <c r="T53" s="107"/>
      <c r="U53" s="107"/>
      <c r="V53" s="107"/>
      <c r="W53" s="107"/>
      <c r="X53" s="107"/>
      <c r="Y53" s="107"/>
      <c r="Z53" s="108"/>
      <c r="AA53" s="108"/>
      <c r="AB53" s="108"/>
      <c r="AC53" s="107"/>
      <c r="AD53" s="107"/>
      <c r="AE53" s="107"/>
      <c r="AF53" s="107"/>
      <c r="AG53" s="107"/>
      <c r="AH53" s="119"/>
      <c r="AI53" s="173"/>
      <c r="AJ53" s="96"/>
    </row>
    <row r="54" spans="2:36" ht="20" thickBot="1" x14ac:dyDescent="0.25">
      <c r="B54" s="94"/>
      <c r="C54" s="104" t="s">
        <v>51</v>
      </c>
      <c r="D54" s="149"/>
      <c r="E54" s="122"/>
      <c r="F54" s="122"/>
      <c r="G54" s="122"/>
      <c r="H54" s="122"/>
      <c r="I54" s="122"/>
      <c r="J54" s="122"/>
      <c r="K54" s="123"/>
      <c r="L54" s="123"/>
      <c r="M54" s="123"/>
      <c r="N54" s="122"/>
      <c r="O54" s="122"/>
      <c r="P54" s="122"/>
      <c r="Q54" s="122"/>
      <c r="R54" s="122"/>
      <c r="S54" s="122"/>
      <c r="T54" s="122"/>
      <c r="U54" s="122"/>
      <c r="V54" s="122"/>
      <c r="W54" s="122"/>
      <c r="X54" s="122"/>
      <c r="Y54" s="122"/>
      <c r="Z54" s="123"/>
      <c r="AA54" s="123"/>
      <c r="AB54" s="123"/>
      <c r="AC54" s="122"/>
      <c r="AD54" s="122"/>
      <c r="AE54" s="122"/>
      <c r="AF54" s="122"/>
      <c r="AG54" s="122"/>
      <c r="AH54" s="170"/>
      <c r="AI54" s="174"/>
      <c r="AJ54" s="96"/>
    </row>
    <row r="55" spans="2:36" ht="167.25" customHeight="1" thickBot="1" x14ac:dyDescent="0.25">
      <c r="B55" s="94"/>
      <c r="C55" s="105" t="s">
        <v>59</v>
      </c>
      <c r="D55" s="168"/>
      <c r="E55" s="165"/>
      <c r="F55" s="165"/>
      <c r="G55" s="165"/>
      <c r="H55" s="165"/>
      <c r="I55" s="165"/>
      <c r="J55" s="165"/>
      <c r="K55" s="165"/>
      <c r="L55" s="165"/>
      <c r="M55" s="165"/>
      <c r="N55" s="165"/>
      <c r="O55" s="165"/>
      <c r="P55" s="165"/>
      <c r="Q55" s="165"/>
      <c r="R55" s="165"/>
      <c r="S55" s="165"/>
      <c r="T55" s="165"/>
      <c r="U55" s="165"/>
      <c r="V55" s="165"/>
      <c r="W55" s="165"/>
      <c r="X55" s="165"/>
      <c r="Y55" s="165"/>
      <c r="Z55" s="165"/>
      <c r="AA55" s="165"/>
      <c r="AB55" s="165"/>
      <c r="AC55" s="165"/>
      <c r="AD55" s="165"/>
      <c r="AE55" s="165"/>
      <c r="AF55" s="165"/>
      <c r="AG55" s="165"/>
      <c r="AH55" s="166"/>
      <c r="AI55" s="167"/>
      <c r="AJ55" s="96"/>
    </row>
    <row r="56" spans="2:36" ht="17" thickBot="1" x14ac:dyDescent="0.25">
      <c r="B56" s="391" t="s">
        <v>133</v>
      </c>
      <c r="C56" s="392"/>
      <c r="D56" s="392"/>
      <c r="E56" s="392"/>
      <c r="F56" s="392"/>
      <c r="G56" s="392"/>
      <c r="H56" s="392"/>
      <c r="I56" s="392"/>
      <c r="J56" s="392"/>
      <c r="K56" s="392"/>
      <c r="L56" s="392"/>
      <c r="M56" s="392"/>
      <c r="N56" s="392"/>
      <c r="O56" s="392"/>
      <c r="P56" s="392"/>
      <c r="Q56" s="392"/>
      <c r="R56" s="392"/>
      <c r="S56" s="392"/>
      <c r="T56" s="392"/>
      <c r="U56" s="392"/>
      <c r="V56" s="392"/>
      <c r="W56" s="392"/>
      <c r="X56" s="392"/>
      <c r="Y56" s="392"/>
      <c r="Z56" s="392"/>
      <c r="AA56" s="392"/>
      <c r="AB56" s="392"/>
      <c r="AC56" s="392"/>
      <c r="AD56" s="392"/>
      <c r="AE56" s="392"/>
      <c r="AF56" s="392"/>
      <c r="AG56" s="392"/>
      <c r="AH56" s="392"/>
      <c r="AI56" s="392"/>
      <c r="AJ56" s="393"/>
    </row>
  </sheetData>
  <sheetProtection algorithmName="SHA-512" hashValue="h/WQbfXMNqnJnO5RMJhXEy+TJTFnfb2VmhPTSaOIx8tKwa5STRHCKxlrzYNI0bwlROPy87MHYKn6XX7WmkpNIg==" saltValue="pLenmuN2VcHhYP/QgdnDKA==" spinCount="100000" sheet="1" formatCells="0" formatColumns="0" formatRows="0" insertRows="0"/>
  <mergeCells count="10">
    <mergeCell ref="D11:AI11"/>
    <mergeCell ref="C28:C29"/>
    <mergeCell ref="D28:AI28"/>
    <mergeCell ref="B56:AJ56"/>
    <mergeCell ref="V8:AC8"/>
    <mergeCell ref="O8:U8"/>
    <mergeCell ref="G8:N8"/>
    <mergeCell ref="V9:AC9"/>
    <mergeCell ref="O9:U9"/>
    <mergeCell ref="G9:N9"/>
  </mergeCells>
  <conditionalFormatting sqref="AI13:AI21 D25:F25">
    <cfRule type="containsBlanks" dxfId="709" priority="73" stopIfTrue="1">
      <formula>LEN(TRIM(D13))=0</formula>
    </cfRule>
  </conditionalFormatting>
  <conditionalFormatting sqref="AI15:AI21">
    <cfRule type="cellIs" dxfId="708" priority="62" operator="equal">
      <formula>3</formula>
    </cfRule>
    <cfRule type="cellIs" dxfId="707" priority="91" operator="equal">
      <formula>2</formula>
    </cfRule>
    <cfRule type="cellIs" dxfId="706" priority="92" operator="equal">
      <formula>1</formula>
    </cfRule>
    <cfRule type="cellIs" dxfId="705" priority="93" operator="equal">
      <formula>0</formula>
    </cfRule>
  </conditionalFormatting>
  <conditionalFormatting sqref="AI23">
    <cfRule type="containsBlanks" dxfId="704" priority="42" stopIfTrue="1">
      <formula>LEN(TRIM(AI23))=0</formula>
    </cfRule>
  </conditionalFormatting>
  <conditionalFormatting sqref="AI23">
    <cfRule type="cellIs" dxfId="703" priority="41" operator="equal">
      <formula>3</formula>
    </cfRule>
    <cfRule type="cellIs" dxfId="702" priority="43" operator="equal">
      <formula>2</formula>
    </cfRule>
    <cfRule type="cellIs" dxfId="701" priority="44" operator="equal">
      <formula>1</formula>
    </cfRule>
    <cfRule type="cellIs" dxfId="700" priority="45" operator="equal">
      <formula>0</formula>
    </cfRule>
  </conditionalFormatting>
  <conditionalFormatting sqref="AI24">
    <cfRule type="containsBlanks" dxfId="699" priority="37" stopIfTrue="1">
      <formula>LEN(TRIM(AI24))=0</formula>
    </cfRule>
  </conditionalFormatting>
  <conditionalFormatting sqref="AI24">
    <cfRule type="cellIs" dxfId="698" priority="36" operator="equal">
      <formula>3</formula>
    </cfRule>
    <cfRule type="cellIs" dxfId="697" priority="38" operator="equal">
      <formula>2</formula>
    </cfRule>
    <cfRule type="cellIs" dxfId="696" priority="39" operator="equal">
      <formula>1</formula>
    </cfRule>
    <cfRule type="cellIs" dxfId="695" priority="40" operator="equal">
      <formula>0</formula>
    </cfRule>
  </conditionalFormatting>
  <conditionalFormatting sqref="D26:AI26">
    <cfRule type="containsBlanks" dxfId="694" priority="17" stopIfTrue="1">
      <formula>LEN(TRIM(D26))=0</formula>
    </cfRule>
  </conditionalFormatting>
  <conditionalFormatting sqref="H26 R26 AB26 E26">
    <cfRule type="containsBlanks" dxfId="693" priority="32">
      <formula>LEN(TRIM(E26))=0</formula>
    </cfRule>
  </conditionalFormatting>
  <conditionalFormatting sqref="H26 R26 AB26 E26">
    <cfRule type="cellIs" dxfId="692" priority="28" operator="equal">
      <formula>3</formula>
    </cfRule>
    <cfRule type="cellIs" dxfId="691" priority="29" operator="equal">
      <formula>2</formula>
    </cfRule>
    <cfRule type="cellIs" dxfId="690" priority="30" operator="equal">
      <formula>1</formula>
    </cfRule>
    <cfRule type="cellIs" dxfId="689" priority="31" operator="equal">
      <formula>0</formula>
    </cfRule>
  </conditionalFormatting>
  <conditionalFormatting sqref="K26 U26 AE26">
    <cfRule type="containsBlanks" dxfId="688" priority="27">
      <formula>LEN(TRIM(K26))=0</formula>
    </cfRule>
  </conditionalFormatting>
  <conditionalFormatting sqref="K26 U26 AE26">
    <cfRule type="cellIs" dxfId="687" priority="22" operator="equal">
      <formula>3</formula>
    </cfRule>
    <cfRule type="cellIs" dxfId="686" priority="23" operator="equal">
      <formula>2</formula>
    </cfRule>
    <cfRule type="cellIs" dxfId="685" priority="24" operator="equal">
      <formula>1</formula>
    </cfRule>
    <cfRule type="cellIs" dxfId="684" priority="25" operator="equal">
      <formula>0</formula>
    </cfRule>
  </conditionalFormatting>
  <conditionalFormatting sqref="K26 U26 AE26">
    <cfRule type="containsBlanks" dxfId="683" priority="21">
      <formula>LEN(TRIM(K26))=0</formula>
    </cfRule>
  </conditionalFormatting>
  <conditionalFormatting sqref="D26:AI26">
    <cfRule type="cellIs" dxfId="682" priority="16" operator="equal">
      <formula>3</formula>
    </cfRule>
    <cfRule type="cellIs" dxfId="681" priority="33" operator="equal">
      <formula>2</formula>
    </cfRule>
    <cfRule type="cellIs" dxfId="680" priority="34" operator="equal">
      <formula>1</formula>
    </cfRule>
    <cfRule type="cellIs" dxfId="679" priority="35" operator="equal">
      <formula>0</formula>
    </cfRule>
  </conditionalFormatting>
  <conditionalFormatting sqref="G25:AI25">
    <cfRule type="containsBlanks" dxfId="678" priority="15" stopIfTrue="1">
      <formula>LEN(TRIM(G25))=0</formula>
    </cfRule>
  </conditionalFormatting>
  <conditionalFormatting sqref="AI30:AI54">
    <cfRule type="containsBlanks" dxfId="677" priority="6" stopIfTrue="1">
      <formula>LEN(TRIM(AI30))=0</formula>
    </cfRule>
  </conditionalFormatting>
  <conditionalFormatting sqref="AI39 AI30:AI37">
    <cfRule type="cellIs" dxfId="676" priority="11" operator="between">
      <formula>0</formula>
      <formula>0.25</formula>
    </cfRule>
    <cfRule type="cellIs" dxfId="675" priority="12" operator="between">
      <formula>0.25</formula>
      <formula>0.5</formula>
    </cfRule>
  </conditionalFormatting>
  <conditionalFormatting sqref="AI38">
    <cfRule type="cellIs" dxfId="674" priority="7" operator="between">
      <formula>0</formula>
      <formula>0.25</formula>
    </cfRule>
    <cfRule type="cellIs" dxfId="673" priority="8" operator="between">
      <formula>0.25</formula>
      <formula>0.5</formula>
    </cfRule>
    <cfRule type="cellIs" dxfId="672" priority="9" operator="between">
      <formula>0.5</formula>
      <formula>0.75</formula>
    </cfRule>
    <cfRule type="cellIs" dxfId="671" priority="10" operator="between">
      <formula>0.75</formula>
      <formula>1</formula>
    </cfRule>
  </conditionalFormatting>
  <conditionalFormatting sqref="AI22">
    <cfRule type="containsBlanks" dxfId="670" priority="2" stopIfTrue="1">
      <formula>LEN(TRIM(AI22))=0</formula>
    </cfRule>
  </conditionalFormatting>
  <conditionalFormatting sqref="AI22">
    <cfRule type="cellIs" dxfId="669" priority="1" operator="equal">
      <formula>3</formula>
    </cfRule>
    <cfRule type="cellIs" dxfId="668" priority="3" operator="equal">
      <formula>2</formula>
    </cfRule>
    <cfRule type="cellIs" dxfId="667" priority="4" operator="equal">
      <formula>1</formula>
    </cfRule>
    <cfRule type="cellIs" dxfId="666" priority="5" operator="equal">
      <formula>0</formula>
    </cfRule>
  </conditionalFormatting>
  <dataValidations count="7">
    <dataValidation type="whole" allowBlank="1" showErrorMessage="1" error="Liver color is outside the range (1-6)" sqref="D30:AG30" xr:uid="{68E88438-40C7-491D-B9B1-3EFD8E3225A0}">
      <formula1>1</formula1>
      <formula2>6</formula2>
    </dataValidation>
    <dataValidation type="whole" allowBlank="1" showInputMessage="1" showErrorMessage="1" error="The score is outside the interval (0-1)" sqref="D31:AG39" xr:uid="{200D5C4B-14A1-489D-8511-1734424BA030}">
      <formula1>0</formula1>
      <formula2>1</formula2>
    </dataValidation>
    <dataValidation type="whole" allowBlank="1" showErrorMessage="1" error="The score is outside the interval (0-1)" sqref="D41:AG46" xr:uid="{D9E44527-5266-414D-8F2E-2680851FFADF}">
      <formula1>0</formula1>
      <formula2>1</formula2>
    </dataValidation>
    <dataValidation type="whole" allowBlank="1" showInputMessage="1" showErrorMessage="1" error="The score is outside the interval (1-2). Write 1 for male and 2 for female." sqref="D40:AG40" xr:uid="{43C79F21-15CD-4D8C-A33E-33B9AC2E6481}">
      <formula1>1</formula1>
      <formula2>2</formula2>
    </dataValidation>
    <dataValidation type="whole" allowBlank="1" showErrorMessage="1" error="The score is outside the range (0-3)" sqref="D16:AG24" xr:uid="{803D61E8-240D-4E6E-A980-B8020E17BF46}">
      <formula1>0</formula1>
      <formula2>3</formula2>
    </dataValidation>
    <dataValidation type="decimal" errorStyle="warning" allowBlank="1" showErrorMessage="1" error="The length is outside the expected range. Check that the length is correct and stated in cm." sqref="D14:AG14" xr:uid="{99E5451E-2B1E-4F55-BB25-CEAE70B807B2}">
      <formula1>5</formula1>
      <formula2>25</formula2>
    </dataValidation>
    <dataValidation type="decimal" errorStyle="warning" allowBlank="1" showErrorMessage="1" error="The weight is outside the expected weight range. Check that the weight is correct and stated in gram." sqref="D13:AG13" xr:uid="{BEC27CD4-EE93-4726-A7DA-55F71116DE29}">
      <formula1>10</formula1>
      <formula2>100</formula2>
    </dataValidation>
  </dataValidation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F7576-7D04-4250-8820-0D43B8616272}">
  <dimension ref="A1:AT244"/>
  <sheetViews>
    <sheetView topLeftCell="A129" zoomScale="60" zoomScaleNormal="60" workbookViewId="0">
      <selection activeCell="M130" sqref="M130"/>
    </sheetView>
  </sheetViews>
  <sheetFormatPr baseColWidth="10" defaultColWidth="11.5" defaultRowHeight="16" x14ac:dyDescent="0.2"/>
  <cols>
    <col min="1" max="5" width="11.5" style="11"/>
    <col min="6" max="6" width="23.1640625" style="11" customWidth="1"/>
    <col min="7" max="7" width="22.83203125" style="11" customWidth="1"/>
    <col min="8" max="8" width="26.5" style="11" customWidth="1"/>
    <col min="9" max="9" width="22.5" style="11" customWidth="1"/>
    <col min="10" max="10" width="23" style="11" customWidth="1"/>
    <col min="11" max="11" width="22.83203125" style="11" customWidth="1"/>
    <col min="12" max="12" width="23.1640625" style="11" customWidth="1"/>
    <col min="13" max="13" width="29.1640625" style="11" customWidth="1"/>
    <col min="14" max="14" width="11.5" style="11"/>
    <col min="15" max="15" width="12.33203125" style="11" bestFit="1" customWidth="1"/>
    <col min="16" max="24" width="11.5" style="11"/>
    <col min="25" max="46" width="11.5" style="10"/>
    <col min="47" max="16384" width="11.5" style="11"/>
  </cols>
  <sheetData>
    <row r="1" spans="1:24" ht="19" hidden="1" x14ac:dyDescent="0.2">
      <c r="A1" s="1"/>
      <c r="B1" s="1"/>
      <c r="C1" s="1"/>
      <c r="D1" s="1"/>
      <c r="E1" s="1"/>
      <c r="F1" s="1"/>
      <c r="G1" s="1"/>
      <c r="H1" s="1"/>
      <c r="I1" s="1"/>
      <c r="J1" s="1"/>
      <c r="K1" s="1"/>
      <c r="L1" s="1"/>
      <c r="M1" s="1"/>
      <c r="N1" s="1"/>
      <c r="O1" s="1"/>
      <c r="P1" s="1"/>
      <c r="Q1" s="1"/>
      <c r="R1" s="1"/>
      <c r="S1" s="5"/>
      <c r="T1" s="5"/>
      <c r="U1" s="5"/>
      <c r="V1" s="10"/>
      <c r="W1" s="10"/>
      <c r="X1" s="10"/>
    </row>
    <row r="2" spans="1:24" ht="19" hidden="1" x14ac:dyDescent="0.2">
      <c r="A2" s="1"/>
      <c r="B2" s="1"/>
      <c r="C2" s="1"/>
      <c r="D2" s="1"/>
      <c r="E2" s="1"/>
      <c r="F2" s="1"/>
      <c r="G2" s="1"/>
      <c r="H2" s="1"/>
      <c r="I2" s="1"/>
      <c r="J2" s="1"/>
      <c r="K2" s="1"/>
      <c r="L2" s="1"/>
      <c r="M2" s="1"/>
      <c r="N2" s="1"/>
      <c r="O2" s="1"/>
      <c r="P2" s="1"/>
      <c r="Q2" s="1"/>
      <c r="R2" s="1"/>
      <c r="S2" s="5"/>
      <c r="T2" s="5"/>
      <c r="U2" s="5"/>
      <c r="V2" s="10"/>
      <c r="W2" s="10"/>
      <c r="X2" s="10"/>
    </row>
    <row r="3" spans="1:24" ht="19" hidden="1" x14ac:dyDescent="0.2">
      <c r="A3" s="1"/>
      <c r="B3" s="1"/>
      <c r="C3" s="1"/>
      <c r="D3" s="1"/>
      <c r="E3" s="1"/>
      <c r="F3" s="1"/>
      <c r="G3" s="1"/>
      <c r="H3" s="1"/>
      <c r="I3" s="1"/>
      <c r="J3" s="1"/>
      <c r="K3" s="1"/>
      <c r="L3" s="1"/>
      <c r="M3" s="1"/>
      <c r="N3" s="1"/>
      <c r="O3" s="1"/>
      <c r="P3" s="1"/>
      <c r="Q3" s="1"/>
      <c r="R3" s="1"/>
      <c r="S3" s="5"/>
      <c r="T3" s="5"/>
      <c r="U3" s="5"/>
      <c r="V3" s="10"/>
      <c r="W3" s="10"/>
      <c r="X3" s="10"/>
    </row>
    <row r="4" spans="1:24" ht="19" hidden="1" x14ac:dyDescent="0.2">
      <c r="A4" s="1"/>
      <c r="B4" s="1"/>
      <c r="C4" s="1"/>
      <c r="D4" s="1"/>
      <c r="E4" s="1"/>
      <c r="F4" s="1"/>
      <c r="G4" s="1"/>
      <c r="H4" s="1"/>
      <c r="I4" s="1"/>
      <c r="J4" s="1"/>
      <c r="K4" s="1"/>
      <c r="L4" s="1"/>
      <c r="M4" s="1"/>
      <c r="N4" s="1"/>
      <c r="O4" s="1"/>
      <c r="P4" s="1"/>
      <c r="Q4" s="1"/>
      <c r="R4" s="1"/>
      <c r="S4" s="5"/>
      <c r="T4" s="5"/>
      <c r="U4" s="5"/>
      <c r="V4" s="10"/>
      <c r="W4" s="10"/>
      <c r="X4" s="10"/>
    </row>
    <row r="5" spans="1:24" ht="19" hidden="1" x14ac:dyDescent="0.2">
      <c r="A5" s="1"/>
      <c r="B5" s="1"/>
      <c r="C5" s="1"/>
      <c r="D5" s="1"/>
      <c r="E5" s="1"/>
      <c r="F5" s="1"/>
      <c r="G5" s="1"/>
      <c r="H5" s="1"/>
      <c r="I5" s="1"/>
      <c r="J5" s="1"/>
      <c r="K5" s="1"/>
      <c r="L5" s="1"/>
      <c r="M5" s="1"/>
      <c r="N5" s="1"/>
      <c r="O5" s="1"/>
      <c r="P5" s="1"/>
      <c r="Q5" s="1"/>
      <c r="R5" s="1"/>
      <c r="S5" s="5"/>
      <c r="T5" s="5"/>
      <c r="U5" s="5"/>
      <c r="V5" s="10"/>
      <c r="W5" s="10"/>
      <c r="X5" s="10"/>
    </row>
    <row r="6" spans="1:24" ht="19" x14ac:dyDescent="0.2">
      <c r="A6" s="1"/>
      <c r="B6" s="1"/>
      <c r="C6" s="1"/>
      <c r="D6" s="1"/>
      <c r="E6" s="1"/>
      <c r="F6" s="1"/>
      <c r="G6" s="1"/>
      <c r="H6" s="1"/>
      <c r="I6" s="1"/>
      <c r="J6" s="1"/>
      <c r="K6" s="1"/>
      <c r="L6" s="1"/>
      <c r="M6" s="1"/>
      <c r="N6" s="1"/>
      <c r="O6" s="1"/>
      <c r="P6" s="1"/>
      <c r="Q6" s="1"/>
      <c r="R6" s="1"/>
      <c r="S6" s="5"/>
      <c r="T6" s="5"/>
      <c r="U6" s="5"/>
      <c r="V6" s="10"/>
      <c r="W6" s="10"/>
      <c r="X6" s="10"/>
    </row>
    <row r="7" spans="1:24" ht="19" x14ac:dyDescent="0.2">
      <c r="A7" s="1"/>
      <c r="B7" s="1"/>
      <c r="C7" s="1"/>
      <c r="D7" s="1"/>
      <c r="E7" s="1"/>
      <c r="F7" s="1"/>
      <c r="G7" s="1"/>
      <c r="H7" s="1"/>
      <c r="I7" s="1"/>
      <c r="J7" s="1"/>
      <c r="K7" s="1"/>
      <c r="L7" s="1"/>
      <c r="M7" s="1"/>
      <c r="N7" s="1"/>
      <c r="O7" s="1"/>
      <c r="P7" s="1"/>
      <c r="Q7" s="1"/>
      <c r="R7" s="1"/>
      <c r="S7" s="5"/>
      <c r="T7" s="5"/>
      <c r="U7" s="5"/>
      <c r="V7" s="10"/>
      <c r="W7" s="10"/>
      <c r="X7" s="10"/>
    </row>
    <row r="8" spans="1:24" ht="19" x14ac:dyDescent="0.2">
      <c r="A8" s="1"/>
      <c r="B8" s="1"/>
      <c r="C8" s="1"/>
      <c r="D8" s="1"/>
      <c r="E8" s="1"/>
      <c r="F8" s="1"/>
      <c r="G8" s="1"/>
      <c r="H8" s="1"/>
      <c r="I8" s="1"/>
      <c r="J8" s="1"/>
      <c r="K8" s="1"/>
      <c r="L8" s="1"/>
      <c r="M8" s="1"/>
      <c r="N8" s="1"/>
      <c r="O8" s="1"/>
      <c r="P8" s="1"/>
      <c r="Q8" s="1"/>
      <c r="R8" s="1"/>
      <c r="S8" s="5"/>
      <c r="T8" s="5"/>
      <c r="U8" s="5"/>
      <c r="V8" s="10"/>
      <c r="W8" s="10"/>
      <c r="X8" s="10"/>
    </row>
    <row r="9" spans="1:24" ht="19" x14ac:dyDescent="0.2">
      <c r="A9" s="1"/>
      <c r="B9" s="1"/>
      <c r="C9" s="1"/>
      <c r="D9" s="1"/>
      <c r="E9" s="1"/>
      <c r="F9" s="1"/>
      <c r="G9" s="1"/>
      <c r="H9" s="1"/>
      <c r="I9" s="1"/>
      <c r="J9" s="1"/>
      <c r="K9" s="1"/>
      <c r="L9" s="1"/>
      <c r="M9" s="1"/>
      <c r="N9" s="1"/>
      <c r="O9" s="1"/>
      <c r="P9" s="1"/>
      <c r="Q9" s="1"/>
      <c r="R9" s="1"/>
      <c r="S9" s="5"/>
      <c r="T9" s="5"/>
      <c r="U9" s="5"/>
      <c r="V9" s="10"/>
      <c r="W9" s="10"/>
      <c r="X9" s="10"/>
    </row>
    <row r="10" spans="1:24" ht="19" x14ac:dyDescent="0.2">
      <c r="A10" s="1"/>
      <c r="B10" s="1"/>
      <c r="C10" s="1"/>
      <c r="D10" s="1"/>
      <c r="E10" s="1"/>
      <c r="F10" s="1"/>
      <c r="G10" s="1"/>
      <c r="H10" s="1"/>
      <c r="I10" s="1"/>
      <c r="J10" s="1"/>
      <c r="K10" s="1"/>
      <c r="L10" s="1"/>
      <c r="M10" s="1"/>
      <c r="N10" s="1"/>
      <c r="O10" s="1"/>
      <c r="P10" s="1"/>
      <c r="Q10" s="1"/>
      <c r="R10" s="1"/>
      <c r="S10" s="5"/>
      <c r="T10" s="5"/>
      <c r="U10" s="5"/>
      <c r="V10" s="10"/>
      <c r="W10" s="10"/>
      <c r="X10" s="10"/>
    </row>
    <row r="11" spans="1:24" s="10" customFormat="1" ht="19" x14ac:dyDescent="0.2">
      <c r="A11" s="1"/>
      <c r="B11" s="1"/>
      <c r="C11" s="1"/>
      <c r="D11" s="1"/>
      <c r="E11" s="1"/>
      <c r="F11" s="1"/>
      <c r="G11" s="1"/>
      <c r="H11" s="1"/>
      <c r="I11" s="1"/>
      <c r="J11" s="1"/>
      <c r="K11" s="1"/>
      <c r="L11" s="1"/>
      <c r="M11" s="1"/>
      <c r="N11" s="1"/>
      <c r="O11" s="1"/>
      <c r="P11" s="1"/>
      <c r="Q11" s="1"/>
      <c r="R11" s="1"/>
      <c r="S11" s="5"/>
      <c r="T11" s="5"/>
      <c r="U11" s="5"/>
      <c r="V11" s="5"/>
      <c r="W11" s="5"/>
      <c r="X11" s="5"/>
    </row>
    <row r="12" spans="1:24" s="10" customFormat="1" ht="19" x14ac:dyDescent="0.2">
      <c r="A12" s="1"/>
      <c r="B12" s="1"/>
      <c r="C12" s="1"/>
      <c r="D12" s="1"/>
      <c r="E12" s="1"/>
      <c r="F12" s="1"/>
      <c r="G12" s="1"/>
      <c r="H12" s="1"/>
      <c r="I12" s="1"/>
      <c r="J12" s="1"/>
      <c r="K12" s="1"/>
      <c r="L12" s="1"/>
      <c r="M12" s="1"/>
      <c r="N12" s="1"/>
      <c r="O12" s="1"/>
      <c r="P12" s="1"/>
      <c r="Q12" s="1"/>
      <c r="R12" s="1"/>
      <c r="S12" s="5"/>
      <c r="T12" s="5"/>
      <c r="U12" s="5"/>
      <c r="V12" s="5"/>
      <c r="W12" s="5"/>
      <c r="X12" s="5"/>
    </row>
    <row r="13" spans="1:24" ht="19" x14ac:dyDescent="0.2">
      <c r="A13" s="1"/>
      <c r="B13" s="1"/>
      <c r="C13" s="1"/>
      <c r="D13" s="2"/>
      <c r="E13" s="2"/>
      <c r="F13" s="2"/>
      <c r="G13" s="2"/>
      <c r="H13" s="2"/>
      <c r="I13" s="2"/>
      <c r="J13" s="2"/>
      <c r="K13" s="2"/>
      <c r="L13" s="2"/>
      <c r="M13" s="2"/>
      <c r="N13" s="2"/>
      <c r="O13" s="1"/>
      <c r="P13" s="1"/>
      <c r="Q13" s="1"/>
      <c r="R13" s="1"/>
      <c r="S13" s="5"/>
      <c r="T13" s="5"/>
      <c r="U13" s="5"/>
      <c r="V13" s="5"/>
      <c r="W13" s="5"/>
      <c r="X13" s="5"/>
    </row>
    <row r="14" spans="1:24" ht="19" x14ac:dyDescent="0.2">
      <c r="A14" s="1"/>
      <c r="B14" s="1"/>
      <c r="C14" s="1"/>
      <c r="D14" s="2"/>
      <c r="E14" s="2"/>
      <c r="F14" s="2"/>
      <c r="G14" s="2"/>
      <c r="H14" s="2"/>
      <c r="I14" s="2"/>
      <c r="J14" s="2"/>
      <c r="K14" s="2"/>
      <c r="L14" s="2"/>
      <c r="M14" s="2"/>
      <c r="N14" s="2"/>
      <c r="O14" s="1"/>
      <c r="P14" s="1"/>
      <c r="Q14" s="1"/>
      <c r="R14" s="1"/>
      <c r="S14" s="5"/>
      <c r="T14" s="5"/>
      <c r="U14" s="5"/>
      <c r="V14" s="5"/>
      <c r="W14" s="5"/>
      <c r="X14" s="5"/>
    </row>
    <row r="15" spans="1:24" ht="19" x14ac:dyDescent="0.2">
      <c r="A15" s="31"/>
      <c r="B15" s="31"/>
      <c r="C15" s="31"/>
      <c r="D15" s="196"/>
      <c r="E15" s="196"/>
      <c r="F15" s="196"/>
      <c r="G15" s="196"/>
      <c r="H15" s="196"/>
      <c r="I15" s="196"/>
      <c r="J15" s="196"/>
      <c r="K15" s="196"/>
      <c r="L15" s="196"/>
      <c r="M15" s="196"/>
      <c r="N15" s="196"/>
      <c r="O15" s="31"/>
      <c r="P15" s="1"/>
      <c r="Q15" s="1"/>
      <c r="R15" s="1"/>
      <c r="S15" s="5"/>
      <c r="T15" s="5"/>
      <c r="U15" s="5"/>
      <c r="V15" s="5"/>
      <c r="W15" s="5"/>
      <c r="X15" s="5"/>
    </row>
    <row r="16" spans="1:24" ht="19" x14ac:dyDescent="0.2">
      <c r="A16" s="31"/>
      <c r="B16" s="31"/>
      <c r="C16" s="31"/>
      <c r="D16" s="196"/>
      <c r="E16" s="196"/>
      <c r="F16" s="196"/>
      <c r="G16" s="196"/>
      <c r="H16" s="196"/>
      <c r="I16" s="196"/>
      <c r="J16" s="196"/>
      <c r="K16" s="196"/>
      <c r="L16" s="196"/>
      <c r="M16" s="196"/>
      <c r="N16" s="196"/>
      <c r="O16" s="31"/>
      <c r="P16" s="1"/>
      <c r="Q16" s="1"/>
      <c r="R16" s="1"/>
      <c r="S16" s="5"/>
      <c r="T16" s="5"/>
      <c r="U16" s="5"/>
      <c r="V16" s="5"/>
      <c r="W16" s="5"/>
      <c r="X16" s="5"/>
    </row>
    <row r="17" spans="1:24" ht="19" x14ac:dyDescent="0.2">
      <c r="A17" s="1"/>
      <c r="B17" s="1"/>
      <c r="C17" s="1"/>
      <c r="D17" s="2"/>
      <c r="E17" s="196"/>
      <c r="F17" s="196"/>
      <c r="G17" s="196"/>
      <c r="H17" s="196"/>
      <c r="I17" s="196"/>
      <c r="J17" s="196"/>
      <c r="K17" s="196"/>
      <c r="L17" s="196"/>
      <c r="M17" s="196"/>
      <c r="N17" s="196"/>
      <c r="O17" s="1"/>
      <c r="P17" s="1"/>
      <c r="Q17" s="1"/>
      <c r="R17" s="1"/>
      <c r="S17" s="5"/>
      <c r="T17" s="5"/>
      <c r="U17" s="5"/>
      <c r="V17" s="5"/>
      <c r="W17" s="5"/>
      <c r="X17" s="5"/>
    </row>
    <row r="18" spans="1:24" ht="19" x14ac:dyDescent="0.2">
      <c r="A18" s="1"/>
      <c r="B18" s="1"/>
      <c r="C18" s="1"/>
      <c r="D18" s="2"/>
      <c r="E18" s="2"/>
      <c r="F18" s="2"/>
      <c r="G18" s="2"/>
      <c r="H18" s="2"/>
      <c r="I18" s="2"/>
      <c r="J18" s="2"/>
      <c r="K18" s="2"/>
      <c r="L18" s="2"/>
      <c r="M18" s="2"/>
      <c r="N18" s="2"/>
      <c r="O18" s="1"/>
      <c r="P18" s="1"/>
      <c r="Q18" s="1"/>
      <c r="R18" s="1"/>
      <c r="S18" s="5"/>
      <c r="T18" s="5"/>
      <c r="U18" s="5"/>
      <c r="V18" s="5"/>
      <c r="W18" s="5"/>
      <c r="X18" s="5"/>
    </row>
    <row r="19" spans="1:24" ht="19" x14ac:dyDescent="0.2">
      <c r="A19" s="1"/>
      <c r="B19" s="1"/>
      <c r="C19" s="1"/>
      <c r="D19" s="2"/>
      <c r="E19" s="2"/>
      <c r="F19" s="2"/>
      <c r="G19" s="2"/>
      <c r="H19" s="2"/>
      <c r="I19" s="2"/>
      <c r="J19" s="2"/>
      <c r="K19" s="2"/>
      <c r="L19" s="2"/>
      <c r="M19" s="2"/>
      <c r="N19" s="2"/>
      <c r="O19" s="1"/>
      <c r="P19" s="1"/>
      <c r="Q19" s="1"/>
      <c r="R19" s="1"/>
      <c r="S19" s="5"/>
      <c r="T19" s="5"/>
      <c r="U19" s="5"/>
      <c r="V19" s="5"/>
      <c r="W19" s="5"/>
      <c r="X19" s="5"/>
    </row>
    <row r="20" spans="1:24" ht="20" thickBot="1" x14ac:dyDescent="0.25">
      <c r="A20" s="5"/>
      <c r="B20" s="5"/>
      <c r="C20" s="5"/>
      <c r="D20" s="3"/>
      <c r="E20" s="4"/>
      <c r="F20" s="3"/>
      <c r="G20" s="3"/>
      <c r="H20" s="3"/>
      <c r="I20" s="3"/>
      <c r="J20" s="3"/>
      <c r="K20" s="3"/>
      <c r="L20" s="3"/>
      <c r="M20" s="3"/>
      <c r="N20" s="3"/>
      <c r="O20" s="5"/>
      <c r="P20" s="5"/>
      <c r="Q20" s="5"/>
      <c r="R20" s="5"/>
      <c r="S20" s="5"/>
      <c r="T20" s="5"/>
      <c r="U20" s="5"/>
      <c r="V20" s="5"/>
      <c r="W20" s="5"/>
      <c r="X20" s="5"/>
    </row>
    <row r="21" spans="1:24" ht="26" x14ac:dyDescent="0.2">
      <c r="A21" s="5"/>
      <c r="B21" s="5"/>
      <c r="C21" s="5"/>
      <c r="D21" s="3"/>
      <c r="E21" s="456" t="s">
        <v>82</v>
      </c>
      <c r="F21" s="457"/>
      <c r="G21" s="457"/>
      <c r="H21" s="457"/>
      <c r="I21" s="457"/>
      <c r="J21" s="457"/>
      <c r="K21" s="457"/>
      <c r="L21" s="457"/>
      <c r="M21" s="458"/>
      <c r="N21" s="3"/>
      <c r="O21" s="5"/>
      <c r="P21" s="5"/>
      <c r="Q21" s="5"/>
      <c r="R21" s="5"/>
      <c r="S21" s="5"/>
      <c r="T21" s="5"/>
      <c r="U21" s="5"/>
      <c r="V21" s="5"/>
      <c r="W21" s="5"/>
      <c r="X21" s="5"/>
    </row>
    <row r="22" spans="1:24" ht="26" x14ac:dyDescent="0.2">
      <c r="A22" s="5"/>
      <c r="B22" s="5"/>
      <c r="C22" s="5"/>
      <c r="D22" s="3"/>
      <c r="E22" s="459" t="s">
        <v>74</v>
      </c>
      <c r="F22" s="461" t="s">
        <v>75</v>
      </c>
      <c r="G22" s="463" t="s">
        <v>21</v>
      </c>
      <c r="H22" s="465" t="s">
        <v>76</v>
      </c>
      <c r="I22" s="466"/>
      <c r="J22" s="469" t="s">
        <v>77</v>
      </c>
      <c r="K22" s="470"/>
      <c r="L22" s="470"/>
      <c r="M22" s="471"/>
      <c r="N22" s="3"/>
      <c r="O22" s="5"/>
      <c r="P22" s="5"/>
      <c r="Q22" s="5"/>
      <c r="R22" s="5"/>
      <c r="S22" s="5"/>
      <c r="T22" s="5"/>
      <c r="U22" s="5"/>
      <c r="V22" s="5"/>
      <c r="W22" s="5"/>
      <c r="X22" s="5"/>
    </row>
    <row r="23" spans="1:24" ht="49.5" customHeight="1" x14ac:dyDescent="0.2">
      <c r="A23" s="7"/>
      <c r="B23" s="7"/>
      <c r="C23" s="7"/>
      <c r="D23" s="6"/>
      <c r="E23" s="460"/>
      <c r="F23" s="462"/>
      <c r="G23" s="464"/>
      <c r="H23" s="467"/>
      <c r="I23" s="468"/>
      <c r="J23" s="12" t="s">
        <v>78</v>
      </c>
      <c r="K23" s="12" t="s">
        <v>79</v>
      </c>
      <c r="L23" s="12" t="s">
        <v>80</v>
      </c>
      <c r="M23" s="13" t="s">
        <v>81</v>
      </c>
      <c r="N23" s="6"/>
      <c r="O23" s="7"/>
      <c r="P23" s="455"/>
      <c r="Q23" s="455"/>
      <c r="R23" s="455"/>
      <c r="S23" s="5"/>
      <c r="T23" s="5"/>
      <c r="U23" s="5"/>
      <c r="V23" s="5"/>
      <c r="W23" s="5"/>
      <c r="X23" s="5"/>
    </row>
    <row r="24" spans="1:24" ht="26" x14ac:dyDescent="0.2">
      <c r="A24" s="5"/>
      <c r="B24" s="5"/>
      <c r="C24" s="5"/>
      <c r="D24" s="3"/>
      <c r="E24" s="8">
        <v>1</v>
      </c>
      <c r="F24" s="14">
        <f t="shared" ref="F24:F38" si="0">SUM(J24:M24)</f>
        <v>0</v>
      </c>
      <c r="G24" s="184" t="str">
        <f>IF(COUNTBLANK('Cage 1'!$D$13:$AG$13)=30,"",AVERAGE('Cage 1'!$D$13:$AG$13))</f>
        <v/>
      </c>
      <c r="H24" s="445" t="str">
        <f>IF('Basis of calculations'!F24=0,"",IF(('Basis of calculations'!M24/'Basis of calculations'!F24&gt;=0.25),'Welfare model'!$D$10,IF(OR(('Basis of calculations'!M24/'Basis of calculations'!F24&gt;=0.1),(('Basis of calculations'!M24+'Basis of calculations'!L24)/'Basis of calculations'!F24&gt;=0.4)),'Welfare model'!$D$9,IF(OR(('Basis of calculations'!M24&gt;0),('Basis of calculations'!M24+'Basis of calculations'!L24)/'Basis of calculations'!F24&gt;0,(('Basis of calculations'!J24/'Basis of calculations'!F24&lt;0.6))),'Welfare model'!$D$8,'Welfare model'!$D$7))))</f>
        <v/>
      </c>
      <c r="I24" s="446"/>
      <c r="J24" s="180" t="str">
        <f>IF(COUNTBLANK('Cage 1'!$D$26:$AG$26)=30,"",COUNTIF('Cage 1'!$D$26:$AG$26,0))</f>
        <v/>
      </c>
      <c r="K24" s="180" t="str">
        <f>IF(COUNTBLANK('Cage 1'!$D$26:$AG$26)=30,"",COUNTIF('Cage 1'!$D$26:$AG$26,1))</f>
        <v/>
      </c>
      <c r="L24" s="180" t="str">
        <f>IF(COUNTBLANK('Cage 1'!$D$26:$AG$26)=30,"",COUNTIF('Cage 1'!$D$26:$AG$26,2))</f>
        <v/>
      </c>
      <c r="M24" s="181" t="str">
        <f>IF(COUNTBLANK('Cage 1'!$D$26:$AG$26)=30,"",COUNTIF('Cage 1'!$D$26:$AG$26,3))</f>
        <v/>
      </c>
      <c r="N24" s="3"/>
      <c r="O24" s="26"/>
      <c r="P24" s="5"/>
      <c r="Q24" s="5"/>
      <c r="R24" s="5"/>
      <c r="S24" s="5"/>
      <c r="T24" s="5"/>
      <c r="U24" s="5"/>
      <c r="V24" s="5"/>
      <c r="W24" s="5"/>
      <c r="X24" s="5"/>
    </row>
    <row r="25" spans="1:24" ht="26" x14ac:dyDescent="0.2">
      <c r="A25" s="5"/>
      <c r="B25" s="5"/>
      <c r="C25" s="5"/>
      <c r="D25" s="3"/>
      <c r="E25" s="9">
        <v>2</v>
      </c>
      <c r="F25" s="14">
        <f t="shared" si="0"/>
        <v>0</v>
      </c>
      <c r="G25" s="184" t="str">
        <f>IF(COUNTBLANK('Cage 2'!$D$13:$AG$13)=30,"",AVERAGE('Cage 2'!$D$13:$AG$13))</f>
        <v/>
      </c>
      <c r="H25" s="445" t="str">
        <f>IF('Basis of calculations'!F25=0,"",IF(('Basis of calculations'!M25/'Basis of calculations'!F25&gt;=0.25),'Welfare model'!$D$10,IF(OR(('Basis of calculations'!M25/'Basis of calculations'!F25&gt;=0.1),(('Basis of calculations'!M25+'Basis of calculations'!L25)/'Basis of calculations'!F25&gt;=0.4)),'Welfare model'!$D$9,IF(OR(('Basis of calculations'!M25&gt;0),('Basis of calculations'!M25+'Basis of calculations'!L25)/'Basis of calculations'!F25&gt;0,(('Basis of calculations'!J25/'Basis of calculations'!F25&lt;0.6))),'Welfare model'!$D$8,'Welfare model'!$D$7))))</f>
        <v/>
      </c>
      <c r="I25" s="446"/>
      <c r="J25" s="180" t="str">
        <f>IF(COUNTBLANK('Cage 2'!$D$26:$AG$26)=30,"",COUNTIF('Cage 2'!$D$26:$AG$26,0))</f>
        <v/>
      </c>
      <c r="K25" s="180" t="str">
        <f>IF(COUNTBLANK('Cage 2'!$D$26:$AG$26)=30,"",COUNTIF('Cage 2'!$D$26:$AG$26,1))</f>
        <v/>
      </c>
      <c r="L25" s="180" t="str">
        <f>IF(COUNTBLANK('Cage 2'!$D$26:$AG$26)=30,"",COUNTIF('Cage 2'!$D$26:$AG$26,2))</f>
        <v/>
      </c>
      <c r="M25" s="181" t="str">
        <f>IF(COUNTBLANK('Cage 2'!$D$26:$AG$26)=30,"",COUNTIF('Cage 2'!$D$26:$AG$26,3))</f>
        <v/>
      </c>
      <c r="N25" s="3"/>
      <c r="O25" s="5"/>
      <c r="P25" s="5"/>
      <c r="Q25" s="5"/>
      <c r="R25" s="5"/>
      <c r="S25" s="5"/>
      <c r="T25" s="5"/>
      <c r="U25" s="5"/>
      <c r="V25" s="5"/>
      <c r="W25" s="5"/>
      <c r="X25" s="5"/>
    </row>
    <row r="26" spans="1:24" ht="26" x14ac:dyDescent="0.2">
      <c r="A26" s="5"/>
      <c r="B26" s="5"/>
      <c r="C26" s="5"/>
      <c r="D26" s="3"/>
      <c r="E26" s="9">
        <v>3</v>
      </c>
      <c r="F26" s="14">
        <f t="shared" si="0"/>
        <v>0</v>
      </c>
      <c r="G26" s="184" t="str">
        <f>IF(COUNTBLANK('Cage 3'!$D$13:$AG$13)=30,"",AVERAGE('Cage 3'!$D$13:$AG$13))</f>
        <v/>
      </c>
      <c r="H26" s="445" t="str">
        <f>IF('Basis of calculations'!F26=0,"",IF(('Basis of calculations'!M26/'Basis of calculations'!F26&gt;=0.25),'Welfare model'!$D$10,IF(OR(('Basis of calculations'!M26/'Basis of calculations'!F26&gt;=0.1),(('Basis of calculations'!M26+'Basis of calculations'!L26)/'Basis of calculations'!F26&gt;=0.4)),'Welfare model'!$D$9,IF(OR(('Basis of calculations'!M26&gt;0),('Basis of calculations'!M26+'Basis of calculations'!L26)/'Basis of calculations'!F26&gt;0,(('Basis of calculations'!J26/'Basis of calculations'!F26&lt;0.6))),'Welfare model'!$D$8,'Welfare model'!$D$7))))</f>
        <v/>
      </c>
      <c r="I26" s="446"/>
      <c r="J26" s="180" t="str">
        <f>IF(COUNTBLANK('Cage 3'!$D$26:$AG$26)=30,"",COUNTIF('Cage 3'!$D$26:$AG$26,0))</f>
        <v/>
      </c>
      <c r="K26" s="180" t="str">
        <f>IF(COUNTBLANK('Cage 3'!$D$26:$AG$26)=30,"",COUNTIF('Cage 3'!$D$26:$AG$26,1))</f>
        <v/>
      </c>
      <c r="L26" s="180" t="str">
        <f>IF(COUNTBLANK('Cage 3'!$D$26:$AG$26)=30,"",COUNTIF('Cage 3'!$D$26:$AG$26,2))</f>
        <v/>
      </c>
      <c r="M26" s="181" t="str">
        <f>IF(COUNTBLANK('Cage 3'!$D$26:$AG$26)=30,"",COUNTIF('Cage 3'!$D$26:$AG$26,3))</f>
        <v/>
      </c>
      <c r="N26" s="3"/>
      <c r="O26" s="5"/>
      <c r="P26" s="5"/>
      <c r="Q26" s="5"/>
      <c r="R26" s="5"/>
      <c r="S26" s="5"/>
      <c r="T26" s="5"/>
      <c r="U26" s="5"/>
      <c r="V26" s="5"/>
      <c r="W26" s="5"/>
      <c r="X26" s="5"/>
    </row>
    <row r="27" spans="1:24" ht="26" x14ac:dyDescent="0.2">
      <c r="A27" s="5"/>
      <c r="B27" s="5"/>
      <c r="C27" s="5"/>
      <c r="D27" s="3"/>
      <c r="E27" s="9">
        <v>4</v>
      </c>
      <c r="F27" s="14">
        <f t="shared" si="0"/>
        <v>0</v>
      </c>
      <c r="G27" s="184" t="str">
        <f>IF(COUNTBLANK('Cage 4'!$D$13:$AG$13)=30,"",AVERAGE('Cage 4'!$D$13:$AG$13))</f>
        <v/>
      </c>
      <c r="H27" s="445" t="str">
        <f>IF('Basis of calculations'!F27=0,"",IF(('Basis of calculations'!M27/'Basis of calculations'!F27&gt;=0.25),'Welfare model'!$D$10,IF(OR(('Basis of calculations'!M27/'Basis of calculations'!F27&gt;=0.1),(('Basis of calculations'!M27+'Basis of calculations'!L27)/'Basis of calculations'!F27&gt;=0.4)),'Welfare model'!$D$9,IF(OR(('Basis of calculations'!M27&gt;0),('Basis of calculations'!M27+'Basis of calculations'!L27)/'Basis of calculations'!F27&gt;0,(('Basis of calculations'!J27/'Basis of calculations'!F27&lt;0.6))),'Welfare model'!$D$8,'Welfare model'!$D$7))))</f>
        <v/>
      </c>
      <c r="I27" s="446"/>
      <c r="J27" s="180" t="str">
        <f>IF(COUNTBLANK('Cage 4'!$D$26:$AG$26)=30,"",COUNTIF('Cage 4'!$D$26:$AG$26,0))</f>
        <v/>
      </c>
      <c r="K27" s="180" t="str">
        <f>IF(COUNTBLANK('Cage 4'!$D$26:$AG$26)=30,"",COUNTIF('Cage 4'!$D$26:$AG$26,1))</f>
        <v/>
      </c>
      <c r="L27" s="180" t="str">
        <f>IF(COUNTBLANK('Cage 4'!$D$26:$AG$26)=30,"",COUNTIF('Cage 4'!$D$26:$AG$26,2))</f>
        <v/>
      </c>
      <c r="M27" s="181" t="str">
        <f>IF(COUNTBLANK('Cage 4'!$D$26:$AG$26)=30,"",COUNTIF('Cage 4'!$D$26:$AG$26,3))</f>
        <v/>
      </c>
      <c r="N27" s="3"/>
      <c r="O27" s="5"/>
      <c r="P27" s="5"/>
      <c r="Q27" s="5"/>
      <c r="R27" s="5"/>
      <c r="S27" s="5"/>
      <c r="T27" s="5"/>
      <c r="U27" s="5"/>
      <c r="V27" s="5"/>
      <c r="W27" s="5"/>
      <c r="X27" s="5"/>
    </row>
    <row r="28" spans="1:24" ht="26" x14ac:dyDescent="0.2">
      <c r="A28" s="5"/>
      <c r="B28" s="5"/>
      <c r="C28" s="5"/>
      <c r="D28" s="3"/>
      <c r="E28" s="9">
        <v>5</v>
      </c>
      <c r="F28" s="14">
        <f t="shared" si="0"/>
        <v>0</v>
      </c>
      <c r="G28" s="184" t="str">
        <f>IF(COUNTBLANK('Cage 5'!$D$13:$AG$13)=30,"",AVERAGE('Cage 5'!$D$13:$AG$13))</f>
        <v/>
      </c>
      <c r="H28" s="445" t="str">
        <f>IF('Basis of calculations'!F28=0,"",IF(('Basis of calculations'!M28/'Basis of calculations'!F28&gt;=0.25),'Welfare model'!$D$10,IF(OR(('Basis of calculations'!M28/'Basis of calculations'!F28&gt;=0.1),(('Basis of calculations'!M28+'Basis of calculations'!L28)/'Basis of calculations'!F28&gt;=0.4)),'Welfare model'!$D$9,IF(OR(('Basis of calculations'!M28&gt;0),('Basis of calculations'!M28+'Basis of calculations'!L28)/'Basis of calculations'!F28&gt;0,(('Basis of calculations'!J28/'Basis of calculations'!F28&lt;0.6))),'Welfare model'!$D$8,'Welfare model'!$D$7))))</f>
        <v/>
      </c>
      <c r="I28" s="446"/>
      <c r="J28" s="180" t="str">
        <f>IF(COUNTBLANK('Cage 5'!$D$26:$AG$26)=30,"",COUNTIF('Cage 5'!$D$26:$AG$26,0))</f>
        <v/>
      </c>
      <c r="K28" s="180" t="str">
        <f>IF(COUNTBLANK('Cage 5'!$D$26:$AG$26)=30,"",COUNTIF('Cage 5'!$D$26:$AG$26,1))</f>
        <v/>
      </c>
      <c r="L28" s="180" t="str">
        <f>IF(COUNTBLANK('Cage 5'!$D$26:$AG$26)=30,"",COUNTIF('Cage 5'!$D$26:$AG$26,2))</f>
        <v/>
      </c>
      <c r="M28" s="181" t="str">
        <f>IF(COUNTBLANK('Cage 5'!$D$26:$AG$26)=30,"",COUNTIF('Cage 5'!$D$26:$AG$26,3))</f>
        <v/>
      </c>
      <c r="N28" s="3"/>
      <c r="O28" s="5"/>
      <c r="P28" s="5"/>
      <c r="Q28" s="5"/>
      <c r="R28" s="5"/>
      <c r="S28" s="5"/>
      <c r="T28" s="5"/>
      <c r="U28" s="5"/>
      <c r="V28" s="5"/>
      <c r="W28" s="5"/>
      <c r="X28" s="5"/>
    </row>
    <row r="29" spans="1:24" ht="26" x14ac:dyDescent="0.2">
      <c r="A29" s="5"/>
      <c r="B29" s="5"/>
      <c r="C29" s="5"/>
      <c r="D29" s="3"/>
      <c r="E29" s="9">
        <v>6</v>
      </c>
      <c r="F29" s="14">
        <f t="shared" si="0"/>
        <v>0</v>
      </c>
      <c r="G29" s="184" t="str">
        <f>IF(COUNTBLANK('Cage 6'!$D$13:$AG$13)=30,"",AVERAGE('Cage 6'!$D$13:$AG$13))</f>
        <v/>
      </c>
      <c r="H29" s="445" t="str">
        <f>IF('Basis of calculations'!F29=0,"",IF(('Basis of calculations'!M29/'Basis of calculations'!F29&gt;=0.25),'Welfare model'!$D$10,IF(OR(('Basis of calculations'!M29/'Basis of calculations'!F29&gt;=0.1),(('Basis of calculations'!M29+'Basis of calculations'!L29)/'Basis of calculations'!F29&gt;=0.4)),'Welfare model'!$D$9,IF(OR(('Basis of calculations'!M29&gt;0),('Basis of calculations'!M29+'Basis of calculations'!L29)/'Basis of calculations'!F29&gt;0,(('Basis of calculations'!J29/'Basis of calculations'!F29&lt;0.6))),'Welfare model'!$D$8,'Welfare model'!$D$7))))</f>
        <v/>
      </c>
      <c r="I29" s="446"/>
      <c r="J29" s="180" t="str">
        <f>IF(COUNTBLANK('Cage 6'!$D$26:$AG$26)=30,"",COUNTIF('Cage 6'!$D$26:$AG$26,0))</f>
        <v/>
      </c>
      <c r="K29" s="180" t="str">
        <f>IF(COUNTBLANK('Cage 6'!$D$26:$AG$26)=30,"",COUNTIF('Cage 6'!$D$26:$AG$26,1))</f>
        <v/>
      </c>
      <c r="L29" s="180" t="str">
        <f>IF(COUNTBLANK('Cage 6'!$D$26:$AG$26)=30,"",COUNTIF('Cage 6'!$D$26:$AG$26,2))</f>
        <v/>
      </c>
      <c r="M29" s="181" t="str">
        <f>IF(COUNTBLANK('Cage 6'!$D$26:$AG$26)=30,"",COUNTIF('Cage 6'!$D$26:$AG$26,3))</f>
        <v/>
      </c>
      <c r="N29" s="3"/>
      <c r="O29" s="5"/>
      <c r="P29" s="5"/>
      <c r="Q29" s="5"/>
      <c r="R29" s="5"/>
      <c r="S29" s="5"/>
      <c r="T29" s="5"/>
      <c r="U29" s="5"/>
      <c r="V29" s="5"/>
      <c r="W29" s="5"/>
      <c r="X29" s="5"/>
    </row>
    <row r="30" spans="1:24" ht="26" x14ac:dyDescent="0.2">
      <c r="A30" s="5"/>
      <c r="B30" s="5"/>
      <c r="C30" s="5"/>
      <c r="D30" s="3"/>
      <c r="E30" s="9">
        <v>7</v>
      </c>
      <c r="F30" s="14">
        <f t="shared" si="0"/>
        <v>0</v>
      </c>
      <c r="G30" s="184" t="str">
        <f>IF(COUNTBLANK('Cage 7'!$D$13:$AG$13)=30,"",AVERAGE('Cage 7'!$D$13:$AG$13))</f>
        <v/>
      </c>
      <c r="H30" s="445" t="str">
        <f>IF('Basis of calculations'!F30=0,"",IF(('Basis of calculations'!M30/'Basis of calculations'!F30&gt;=0.25),'Welfare model'!$D$10,IF(OR(('Basis of calculations'!M30/'Basis of calculations'!F30&gt;=0.1),(('Basis of calculations'!M30+'Basis of calculations'!L30)/'Basis of calculations'!F30&gt;=0.4)),'Welfare model'!$D$9,IF(OR(('Basis of calculations'!M30&gt;0),('Basis of calculations'!M30+'Basis of calculations'!L30)/'Basis of calculations'!F30&gt;0,(('Basis of calculations'!J30/'Basis of calculations'!F30&lt;0.6))),'Welfare model'!$D$8,'Welfare model'!$D$7))))</f>
        <v/>
      </c>
      <c r="I30" s="446"/>
      <c r="J30" s="180" t="str">
        <f>IF(COUNTBLANK('Cage 7'!$D$26:$AG$26)=30,"",COUNTIF('Cage 7'!$D$26:$AG$26,0))</f>
        <v/>
      </c>
      <c r="K30" s="180" t="str">
        <f>IF(COUNTBLANK('Cage 7'!$D$26:$AG$26)=30,"",COUNTIF('Cage 7'!$D$26:$AG$26,1))</f>
        <v/>
      </c>
      <c r="L30" s="180" t="str">
        <f>IF(COUNTBLANK('Cage 7'!$D$26:$AG$26)=30,"",COUNTIF('Cage 7'!$D$26:$AG$26,2))</f>
        <v/>
      </c>
      <c r="M30" s="181" t="str">
        <f>IF(COUNTBLANK('Cage 7'!$D$26:$AG$26)=30,"",COUNTIF('Cage 7'!$D$26:$AG$26,3))</f>
        <v/>
      </c>
      <c r="N30" s="3"/>
      <c r="O30" s="5"/>
      <c r="P30" s="5"/>
      <c r="Q30" s="5"/>
      <c r="R30" s="5"/>
      <c r="S30" s="5"/>
      <c r="T30" s="5"/>
      <c r="U30" s="5"/>
      <c r="V30" s="5"/>
      <c r="W30" s="5"/>
      <c r="X30" s="5"/>
    </row>
    <row r="31" spans="1:24" ht="26" x14ac:dyDescent="0.2">
      <c r="A31" s="5"/>
      <c r="B31" s="5"/>
      <c r="C31" s="5"/>
      <c r="D31" s="3"/>
      <c r="E31" s="9">
        <v>8</v>
      </c>
      <c r="F31" s="14">
        <f t="shared" si="0"/>
        <v>0</v>
      </c>
      <c r="G31" s="184" t="str">
        <f>IF(COUNTBLANK('Cage 8'!$D$13:$AG$13)=30,"",AVERAGE('Cage 8'!$D$13:$AG$13))</f>
        <v/>
      </c>
      <c r="H31" s="445" t="str">
        <f>IF('Basis of calculations'!F31=0,"",IF(('Basis of calculations'!M31/'Basis of calculations'!F31&gt;=0.25),'Welfare model'!$D$10,IF(OR(('Basis of calculations'!M31/'Basis of calculations'!F31&gt;=0.1),(('Basis of calculations'!M31+'Basis of calculations'!L31)/'Basis of calculations'!F31&gt;=0.4)),'Welfare model'!$D$9,IF(OR(('Basis of calculations'!M31&gt;0),('Basis of calculations'!M31+'Basis of calculations'!L31)/'Basis of calculations'!F31&gt;0,(('Basis of calculations'!J31/'Basis of calculations'!F31&lt;0.6))),'Welfare model'!$D$8,'Welfare model'!$D$7))))</f>
        <v/>
      </c>
      <c r="I31" s="446"/>
      <c r="J31" s="180" t="str">
        <f>IF(COUNTBLANK('Cage 8'!$D$26:$AG$26)=30,"",COUNTIF('Cage 8'!$D$26:$AG$26,0))</f>
        <v/>
      </c>
      <c r="K31" s="180" t="str">
        <f>IF(COUNTBLANK('Cage 8'!$D$26:$AG$26)=30,"",COUNTIF('Cage 8'!$D$26:$AG$26,1))</f>
        <v/>
      </c>
      <c r="L31" s="180" t="str">
        <f>IF(COUNTBLANK('Cage 8'!$D$26:$AG$26)=30,"",COUNTIF('Cage 8'!$D$26:$AG$26,2))</f>
        <v/>
      </c>
      <c r="M31" s="181" t="str">
        <f>IF(COUNTBLANK('Cage 8'!$D$26:$AG$26)=30,"",COUNTIF('Cage 8'!$D$26:$AG$26,3))</f>
        <v/>
      </c>
      <c r="N31" s="3"/>
      <c r="O31" s="5"/>
      <c r="P31" s="5"/>
      <c r="Q31" s="5"/>
      <c r="R31" s="5"/>
      <c r="S31" s="5"/>
      <c r="T31" s="5"/>
      <c r="U31" s="5"/>
      <c r="V31" s="5"/>
      <c r="W31" s="5"/>
      <c r="X31" s="5"/>
    </row>
    <row r="32" spans="1:24" ht="26" x14ac:dyDescent="0.2">
      <c r="A32" s="5"/>
      <c r="B32" s="5"/>
      <c r="C32" s="5"/>
      <c r="D32" s="3"/>
      <c r="E32" s="9">
        <v>9</v>
      </c>
      <c r="F32" s="14">
        <f t="shared" si="0"/>
        <v>0</v>
      </c>
      <c r="G32" s="184" t="str">
        <f>IF(COUNTBLANK('Cage 9'!$D$13:$AG$13)=30,"",AVERAGE('Cage 9'!$D$13:$AG$13))</f>
        <v/>
      </c>
      <c r="H32" s="445" t="str">
        <f>IF('Basis of calculations'!F32=0,"",IF(('Basis of calculations'!M32/'Basis of calculations'!F32&gt;=0.25),'Welfare model'!$D$10,IF(OR(('Basis of calculations'!M32/'Basis of calculations'!F32&gt;=0.1),(('Basis of calculations'!M32+'Basis of calculations'!L32)/'Basis of calculations'!F32&gt;=0.4)),'Welfare model'!$D$9,IF(OR(('Basis of calculations'!M32&gt;0),('Basis of calculations'!M32+'Basis of calculations'!L32)/'Basis of calculations'!F32&gt;0,(('Basis of calculations'!J32/'Basis of calculations'!F32&lt;0.6))),'Welfare model'!$D$8,'Welfare model'!$D$7))))</f>
        <v/>
      </c>
      <c r="I32" s="446"/>
      <c r="J32" s="180" t="str">
        <f>IF(COUNTBLANK('Cage 9'!$D$26:$AG$26)=30,"",COUNTIF('Cage 9'!$D$26:$AG$26,0))</f>
        <v/>
      </c>
      <c r="K32" s="180" t="str">
        <f>IF(COUNTBLANK('Cage 9'!$D$26:$AG$26)=30,"",COUNTIF('Cage 9'!$D$26:$AG$26,1))</f>
        <v/>
      </c>
      <c r="L32" s="180" t="str">
        <f>IF(COUNTBLANK('Cage 9'!$D$26:$AG$26)=30,"",COUNTIF('Cage 9'!$D$26:$AG$26,2))</f>
        <v/>
      </c>
      <c r="M32" s="181" t="str">
        <f>IF(COUNTBLANK('Cage 9'!$D$26:$AG$26)=30,"",COUNTIF('Cage 9'!$D$26:$AG$26,3))</f>
        <v/>
      </c>
      <c r="N32" s="3"/>
      <c r="O32" s="5"/>
      <c r="P32" s="5"/>
      <c r="Q32" s="5"/>
      <c r="R32" s="5"/>
      <c r="S32" s="5"/>
      <c r="T32" s="5"/>
      <c r="U32" s="5"/>
      <c r="V32" s="5"/>
      <c r="W32" s="5"/>
      <c r="X32" s="5"/>
    </row>
    <row r="33" spans="1:24" ht="26" x14ac:dyDescent="0.2">
      <c r="A33" s="5"/>
      <c r="B33" s="5"/>
      <c r="C33" s="5"/>
      <c r="D33" s="3"/>
      <c r="E33" s="9">
        <v>10</v>
      </c>
      <c r="F33" s="14">
        <f t="shared" si="0"/>
        <v>0</v>
      </c>
      <c r="G33" s="184" t="str">
        <f>IF(COUNTBLANK('Cage 10'!$D$13:$AG$13)=30,"",AVERAGE('Cage 10'!$D$13:$AG$13))</f>
        <v/>
      </c>
      <c r="H33" s="445" t="str">
        <f>IF('Basis of calculations'!F33=0,"",IF(('Basis of calculations'!M33/'Basis of calculations'!F33&gt;=0.25),'Welfare model'!$D$10,IF(OR(('Basis of calculations'!M33/'Basis of calculations'!F33&gt;=0.1),(('Basis of calculations'!M33+'Basis of calculations'!L33)/'Basis of calculations'!F33&gt;=0.4)),'Welfare model'!$D$9,IF(OR(('Basis of calculations'!M33&gt;0),('Basis of calculations'!M33+'Basis of calculations'!L33)/'Basis of calculations'!F33&gt;0,(('Basis of calculations'!J33/'Basis of calculations'!F33&lt;0.6))),'Welfare model'!$D$8,'Welfare model'!$D$7))))</f>
        <v/>
      </c>
      <c r="I33" s="446"/>
      <c r="J33" s="180" t="str">
        <f>IF(COUNTBLANK('Cage 10'!$D$26:$AG$26)=30,"",COUNTIF('Cage 10'!$D$26:$AG$26,0))</f>
        <v/>
      </c>
      <c r="K33" s="180" t="str">
        <f>IF(COUNTBLANK('Cage 10'!$D$26:$AG$26)=30,"",COUNTIF('Cage 10'!$D$26:$AG$26,1))</f>
        <v/>
      </c>
      <c r="L33" s="180" t="str">
        <f>IF(COUNTBLANK('Cage 10'!$D$26:$AG$26)=30,"",COUNTIF('Cage 10'!$D$26:$AG$26,2))</f>
        <v/>
      </c>
      <c r="M33" s="181" t="str">
        <f>IF(COUNTBLANK('Cage 10'!$D$26:$AG$26)=30,"",COUNTIF('Cage 10'!$D$26:$AG$26,3))</f>
        <v/>
      </c>
      <c r="N33" s="3"/>
      <c r="O33" s="5"/>
      <c r="P33" s="5"/>
      <c r="Q33" s="5"/>
      <c r="R33" s="5"/>
      <c r="S33" s="5"/>
      <c r="T33" s="5"/>
      <c r="U33" s="5"/>
      <c r="V33" s="5"/>
      <c r="W33" s="5"/>
      <c r="X33" s="5"/>
    </row>
    <row r="34" spans="1:24" ht="26" x14ac:dyDescent="0.2">
      <c r="A34" s="5"/>
      <c r="B34" s="5"/>
      <c r="C34" s="5"/>
      <c r="D34" s="3"/>
      <c r="E34" s="9">
        <v>11</v>
      </c>
      <c r="F34" s="14">
        <f t="shared" si="0"/>
        <v>0</v>
      </c>
      <c r="G34" s="184" t="str">
        <f>IF(COUNTBLANK('Cage 11'!$D$13:$AG$13)=30,"",AVERAGE('Cage 11'!$D$13:$AG$13))</f>
        <v/>
      </c>
      <c r="H34" s="445" t="str">
        <f>IF('Basis of calculations'!F34=0,"",IF(('Basis of calculations'!M34/'Basis of calculations'!F34&gt;=0.25),'Welfare model'!$D$10,IF(OR(('Basis of calculations'!M34/'Basis of calculations'!F34&gt;=0.1),(('Basis of calculations'!M34+'Basis of calculations'!L34)/'Basis of calculations'!F34&gt;=0.4)),'Welfare model'!$D$9,IF(OR(('Basis of calculations'!M34&gt;0),('Basis of calculations'!M34+'Basis of calculations'!L34)/'Basis of calculations'!F34&gt;0,(('Basis of calculations'!J34/'Basis of calculations'!F34&lt;0.6))),'Welfare model'!$D$8,'Welfare model'!$D$7))))</f>
        <v/>
      </c>
      <c r="I34" s="446"/>
      <c r="J34" s="180" t="str">
        <f>IF(COUNTBLANK('Cage 11'!$D$26:$AG$26)=30,"",COUNTIF('Cage 11'!$D$26:$AG$26,0))</f>
        <v/>
      </c>
      <c r="K34" s="180" t="str">
        <f>IF(COUNTBLANK('Cage 11'!$D$26:$AG$26)=30,"",COUNTIF('Cage 11'!$D$26:$AG$26,1))</f>
        <v/>
      </c>
      <c r="L34" s="180" t="str">
        <f>IF(COUNTBLANK('Cage 11'!$D$26:$AG$26)=30,"",COUNTIF('Cage 11'!$D$26:$AG$26,2))</f>
        <v/>
      </c>
      <c r="M34" s="181" t="str">
        <f>IF(COUNTBLANK('Cage 11'!$D$26:$AG$26)=30,"",COUNTIF('Cage 11'!$D$26:$AG$26,3))</f>
        <v/>
      </c>
      <c r="N34" s="3"/>
      <c r="O34" s="5"/>
      <c r="P34" s="5"/>
      <c r="Q34" s="5"/>
      <c r="R34" s="5"/>
      <c r="S34" s="5"/>
      <c r="T34" s="5"/>
      <c r="U34" s="5"/>
      <c r="V34" s="5"/>
      <c r="W34" s="5"/>
      <c r="X34" s="5"/>
    </row>
    <row r="35" spans="1:24" ht="26" x14ac:dyDescent="0.2">
      <c r="A35" s="5"/>
      <c r="B35" s="5"/>
      <c r="C35" s="5"/>
      <c r="D35" s="3"/>
      <c r="E35" s="9">
        <v>12</v>
      </c>
      <c r="F35" s="14">
        <f t="shared" si="0"/>
        <v>0</v>
      </c>
      <c r="G35" s="184" t="str">
        <f>IF(COUNTBLANK('Cage 12'!$D$13:$AG$13)=30,"",AVERAGE('Cage 12'!$D$13:$AG$13))</f>
        <v/>
      </c>
      <c r="H35" s="445" t="str">
        <f>IF('Basis of calculations'!F35=0,"",IF(('Basis of calculations'!M35/'Basis of calculations'!F35&gt;=0.25),'Welfare model'!$D$10,IF(OR(('Basis of calculations'!M35/'Basis of calculations'!F35&gt;=0.1),(('Basis of calculations'!M35+'Basis of calculations'!L35)/'Basis of calculations'!F35&gt;=0.4)),'Welfare model'!$D$9,IF(OR(('Basis of calculations'!M35&gt;0),('Basis of calculations'!M35+'Basis of calculations'!L35)/'Basis of calculations'!F35&gt;0,(('Basis of calculations'!J35/'Basis of calculations'!F35&lt;0.6))),'Welfare model'!$D$8,'Welfare model'!$D$7))))</f>
        <v/>
      </c>
      <c r="I35" s="446"/>
      <c r="J35" s="180" t="str">
        <f>IF(COUNTBLANK('Cage 12'!$D$26:$AG$26)=30,"",COUNTIF('Cage 12'!$D$26:$AG$26,0))</f>
        <v/>
      </c>
      <c r="K35" s="180" t="str">
        <f>IF(COUNTBLANK('Cage 12'!$D$26:$AG$26)=30,"",COUNTIF('Cage 12'!$D$26:$AG$26,1))</f>
        <v/>
      </c>
      <c r="L35" s="180" t="str">
        <f>IF(COUNTBLANK('Cage 12'!$D$26:$AG$26)=30,"",COUNTIF('Cage 12'!$D$26:$AG$26,2))</f>
        <v/>
      </c>
      <c r="M35" s="181" t="str">
        <f>IF(COUNTBLANK('Cage 12'!$D$26:$AG$26)=30,"",COUNTIF('Cage 12'!$D$26:$AG$26,3))</f>
        <v/>
      </c>
      <c r="N35" s="3"/>
      <c r="O35" s="5"/>
      <c r="P35" s="5"/>
      <c r="Q35" s="5"/>
      <c r="R35" s="5"/>
      <c r="S35" s="5"/>
      <c r="T35" s="5"/>
      <c r="U35" s="5"/>
      <c r="V35" s="5"/>
      <c r="W35" s="5"/>
      <c r="X35" s="5"/>
    </row>
    <row r="36" spans="1:24" ht="26" x14ac:dyDescent="0.2">
      <c r="A36" s="5"/>
      <c r="B36" s="5"/>
      <c r="C36" s="5"/>
      <c r="D36" s="3"/>
      <c r="E36" s="9">
        <v>13</v>
      </c>
      <c r="F36" s="14">
        <f t="shared" si="0"/>
        <v>0</v>
      </c>
      <c r="G36" s="184" t="str">
        <f>IF(COUNTBLANK('Cage 13'!$D$13:$AG$13)=30,"",AVERAGE('Cage 13'!$D$13:$AG$13))</f>
        <v/>
      </c>
      <c r="H36" s="445" t="str">
        <f>IF('Basis of calculations'!F36=0,"",IF(('Basis of calculations'!M36/'Basis of calculations'!F36&gt;=0.25),'Welfare model'!$D$10,IF(OR(('Basis of calculations'!M36/'Basis of calculations'!F36&gt;=0.1),(('Basis of calculations'!M36+'Basis of calculations'!L36)/'Basis of calculations'!F36&gt;=0.4)),'Welfare model'!$D$9,IF(OR(('Basis of calculations'!M36&gt;0),('Basis of calculations'!M36+'Basis of calculations'!L36)/'Basis of calculations'!F36&gt;0,(('Basis of calculations'!J36/'Basis of calculations'!F36&lt;0.6))),'Welfare model'!$D$8,'Welfare model'!$D$7))))</f>
        <v/>
      </c>
      <c r="I36" s="446"/>
      <c r="J36" s="180" t="str">
        <f>IF(COUNTBLANK('Cage 13'!$D$26:$AG$26)=30,"",COUNTIF('Cage 13'!$D$26:$AG$26,0))</f>
        <v/>
      </c>
      <c r="K36" s="180" t="str">
        <f>IF(COUNTBLANK('Cage 13'!$D$26:$AG$26)=30,"",COUNTIF('Cage 13'!$D$26:$AG$26,1))</f>
        <v/>
      </c>
      <c r="L36" s="180" t="str">
        <f>IF(COUNTBLANK('Cage 13'!$D$26:$AG$26)=30,"",COUNTIF('Cage 13'!$D$26:$AG$26,2))</f>
        <v/>
      </c>
      <c r="M36" s="181" t="str">
        <f>IF(COUNTBLANK('Cage 13'!$D$26:$AG$26)=30,"",COUNTIF('Cage 13'!$D$26:$AG$26,3))</f>
        <v/>
      </c>
      <c r="N36" s="3"/>
      <c r="O36" s="5"/>
      <c r="P36" s="5"/>
      <c r="Q36" s="5"/>
      <c r="R36" s="5"/>
      <c r="S36" s="5"/>
      <c r="T36" s="5"/>
      <c r="U36" s="5"/>
      <c r="V36" s="5"/>
      <c r="W36" s="5"/>
      <c r="X36" s="5"/>
    </row>
    <row r="37" spans="1:24" ht="26" x14ac:dyDescent="0.2">
      <c r="A37" s="5"/>
      <c r="B37" s="5"/>
      <c r="C37" s="5"/>
      <c r="D37" s="3"/>
      <c r="E37" s="9">
        <v>14</v>
      </c>
      <c r="F37" s="14">
        <f t="shared" si="0"/>
        <v>0</v>
      </c>
      <c r="G37" s="184" t="str">
        <f>IF(COUNTBLANK('Cage 14'!$D$13:$AG$13)=30,"",AVERAGE('Cage 14'!$D$13:$AG$13))</f>
        <v/>
      </c>
      <c r="H37" s="445" t="str">
        <f>IF('Basis of calculations'!F37=0,"",IF(('Basis of calculations'!M37/'Basis of calculations'!F37&gt;=0.25),'Welfare model'!$D$10,IF(OR(('Basis of calculations'!M37/'Basis of calculations'!F37&gt;=0.1),(('Basis of calculations'!M37+'Basis of calculations'!L37)/'Basis of calculations'!F37&gt;=0.4)),'Welfare model'!$D$9,IF(OR(('Basis of calculations'!M37&gt;0),('Basis of calculations'!M37+'Basis of calculations'!L37)/'Basis of calculations'!F37&gt;0,(('Basis of calculations'!J37/'Basis of calculations'!F37&lt;0.6))),'Welfare model'!$D$8,'Welfare model'!$D$7))))</f>
        <v/>
      </c>
      <c r="I37" s="446"/>
      <c r="J37" s="180" t="str">
        <f>IF(COUNTBLANK('Cage 14'!$D$26:$AG$26)=30,"",COUNTIF('Cage 14'!$D$26:$AG$26,0))</f>
        <v/>
      </c>
      <c r="K37" s="180" t="str">
        <f>IF(COUNTBLANK('Cage 14'!$D$26:$AG$26)=30,"",COUNTIF('Cage 14'!$D$26:$AG$26,1))</f>
        <v/>
      </c>
      <c r="L37" s="180" t="str">
        <f>IF(COUNTBLANK('Cage 14'!$D$26:$AG$26)=30,"",COUNTIF('Cage 14'!$D$26:$AG$26,2))</f>
        <v/>
      </c>
      <c r="M37" s="181" t="str">
        <f>IF(COUNTBLANK('Cage 14'!$D$26:$AG$26)=30,"",COUNTIF('Cage 14'!$D$26:$AG$26,3))</f>
        <v/>
      </c>
      <c r="N37" s="3"/>
      <c r="O37" s="5"/>
      <c r="P37" s="5"/>
      <c r="Q37" s="5"/>
      <c r="R37" s="5"/>
      <c r="S37" s="5"/>
      <c r="T37" s="5"/>
      <c r="U37" s="5"/>
      <c r="V37" s="5"/>
      <c r="W37" s="5"/>
      <c r="X37" s="5"/>
    </row>
    <row r="38" spans="1:24" ht="26" x14ac:dyDescent="0.2">
      <c r="A38" s="5"/>
      <c r="B38" s="5"/>
      <c r="C38" s="5"/>
      <c r="D38" s="3"/>
      <c r="E38" s="27">
        <v>15</v>
      </c>
      <c r="F38" s="14">
        <f t="shared" si="0"/>
        <v>0</v>
      </c>
      <c r="G38" s="184" t="str">
        <f>IF(COUNTBLANK('Cage 15'!$D$13:$AG$13)=30,"",AVERAGE('Cage 15'!$D$13:$AG$13))</f>
        <v/>
      </c>
      <c r="H38" s="445" t="str">
        <f>IF('Basis of calculations'!F38=0,"",IF(('Basis of calculations'!M38/'Basis of calculations'!F38&gt;=0.25),'Welfare model'!$D$10,IF(OR(('Basis of calculations'!M38/'Basis of calculations'!F38&gt;=0.1),(('Basis of calculations'!M38+'Basis of calculations'!L38)/'Basis of calculations'!F38&gt;=0.4)),'Welfare model'!$D$9,IF(OR(('Basis of calculations'!M38&gt;0),('Basis of calculations'!M38+'Basis of calculations'!L38)/'Basis of calculations'!F38&gt;0,(('Basis of calculations'!J38/'Basis of calculations'!F38&lt;0.6))),'Welfare model'!$D$8,'Welfare model'!$D$7))))</f>
        <v/>
      </c>
      <c r="I38" s="446"/>
      <c r="J38" s="180" t="str">
        <f>IF(COUNTBLANK('Cage 15'!$D$26:$AG$26)=30,"",COUNTIF('Cage 15'!$D$26:$AG$26,0))</f>
        <v/>
      </c>
      <c r="K38" s="180" t="str">
        <f>IF(COUNTBLANK('Cage 15'!$D$26:$AG$26)=30,"",COUNTIF('Cage 15'!$D$26:$AG$26,1))</f>
        <v/>
      </c>
      <c r="L38" s="180" t="str">
        <f>IF(COUNTBLANK('Cage 15'!$D$26:$AG$26)=30,"",COUNTIF('Cage 15'!$D$26:$AG$26,2))</f>
        <v/>
      </c>
      <c r="M38" s="181" t="str">
        <f>IF(COUNTBLANK('Cage 15'!$D$26:$AG$26)=30,"",COUNTIF('Cage 15'!$D$26:$AG$26,3))</f>
        <v/>
      </c>
      <c r="N38" s="3"/>
      <c r="O38" s="5"/>
      <c r="P38" s="5"/>
      <c r="Q38" s="5"/>
      <c r="R38" s="5"/>
      <c r="S38" s="5"/>
      <c r="T38" s="5"/>
      <c r="U38" s="5"/>
      <c r="V38" s="5"/>
      <c r="W38" s="5"/>
      <c r="X38" s="5"/>
    </row>
    <row r="39" spans="1:24" ht="27" thickBot="1" x14ac:dyDescent="0.25">
      <c r="A39" s="5"/>
      <c r="B39" s="5"/>
      <c r="C39" s="5"/>
      <c r="D39" s="3"/>
      <c r="E39" s="193" t="s">
        <v>1</v>
      </c>
      <c r="F39" s="28">
        <f>SUM(F24:F38)</f>
        <v>0</v>
      </c>
      <c r="G39" s="185" t="s">
        <v>9</v>
      </c>
      <c r="H39" s="450"/>
      <c r="I39" s="451"/>
      <c r="J39" s="182">
        <f>SUM(J24:J38)</f>
        <v>0</v>
      </c>
      <c r="K39" s="182">
        <f>SUM(K24:K38)</f>
        <v>0</v>
      </c>
      <c r="L39" s="182">
        <f>SUM(L24:L38)</f>
        <v>0</v>
      </c>
      <c r="M39" s="183">
        <f>SUM(M24:M38)</f>
        <v>0</v>
      </c>
      <c r="N39" s="3"/>
      <c r="O39" s="5"/>
      <c r="P39" s="5"/>
      <c r="Q39" s="5"/>
      <c r="R39" s="5"/>
      <c r="S39" s="5"/>
      <c r="T39" s="5"/>
      <c r="U39" s="5"/>
      <c r="V39" s="5"/>
      <c r="W39" s="5"/>
      <c r="X39" s="5"/>
    </row>
    <row r="40" spans="1:24" ht="20" thickBot="1" x14ac:dyDescent="0.25">
      <c r="A40" s="5"/>
      <c r="B40" s="5"/>
      <c r="C40" s="5"/>
      <c r="D40" s="3"/>
      <c r="E40" s="4"/>
      <c r="F40" s="3"/>
      <c r="G40" s="3"/>
      <c r="H40" s="3"/>
      <c r="I40" s="3"/>
      <c r="J40" s="3"/>
      <c r="K40" s="3"/>
      <c r="L40" s="3"/>
      <c r="M40" s="3"/>
      <c r="N40" s="3"/>
      <c r="O40" s="5"/>
      <c r="P40" s="5"/>
      <c r="Q40" s="5"/>
      <c r="R40" s="5"/>
      <c r="S40" s="5"/>
      <c r="T40" s="5"/>
      <c r="U40" s="5"/>
      <c r="V40" s="5"/>
      <c r="W40" s="5"/>
      <c r="X40" s="5"/>
    </row>
    <row r="41" spans="1:24" ht="27" thickBot="1" x14ac:dyDescent="0.25">
      <c r="A41" s="5"/>
      <c r="B41" s="5"/>
      <c r="C41" s="5"/>
      <c r="D41" s="3"/>
      <c r="E41" s="452" t="s">
        <v>83</v>
      </c>
      <c r="F41" s="453"/>
      <c r="G41" s="453"/>
      <c r="H41" s="453"/>
      <c r="I41" s="453"/>
      <c r="J41" s="453"/>
      <c r="K41" s="453"/>
      <c r="L41" s="453"/>
      <c r="M41" s="454"/>
      <c r="N41" s="3"/>
      <c r="O41" s="5"/>
      <c r="P41" s="5"/>
      <c r="Q41" s="5"/>
      <c r="R41" s="5"/>
      <c r="S41" s="5"/>
      <c r="T41" s="5"/>
      <c r="U41" s="5"/>
      <c r="V41" s="5"/>
      <c r="W41" s="5"/>
      <c r="X41" s="5"/>
    </row>
    <row r="42" spans="1:24" ht="20" thickBot="1" x14ac:dyDescent="0.25">
      <c r="A42" s="5"/>
      <c r="B42" s="5"/>
      <c r="C42" s="5"/>
      <c r="D42" s="3"/>
      <c r="E42" s="4"/>
      <c r="F42" s="3"/>
      <c r="G42" s="3"/>
      <c r="H42" s="3"/>
      <c r="I42" s="3"/>
      <c r="J42" s="3"/>
      <c r="K42" s="3"/>
      <c r="L42" s="3"/>
      <c r="M42" s="3"/>
      <c r="N42" s="3"/>
      <c r="O42" s="5"/>
      <c r="P42" s="5"/>
      <c r="Q42" s="5"/>
      <c r="R42" s="5"/>
      <c r="S42" s="5"/>
      <c r="T42" s="5"/>
      <c r="U42" s="5"/>
      <c r="V42" s="10"/>
      <c r="W42" s="10"/>
      <c r="X42" s="10"/>
    </row>
    <row r="43" spans="1:24" ht="18.75" customHeight="1" x14ac:dyDescent="0.2">
      <c r="A43" s="5"/>
      <c r="B43" s="5"/>
      <c r="C43" s="5"/>
      <c r="D43" s="3"/>
      <c r="E43" s="447" t="s">
        <v>19</v>
      </c>
      <c r="F43" s="440" t="s">
        <v>150</v>
      </c>
      <c r="G43" s="440"/>
      <c r="H43" s="440"/>
      <c r="I43" s="441"/>
      <c r="J43" s="439" t="s">
        <v>151</v>
      </c>
      <c r="K43" s="440"/>
      <c r="L43" s="440"/>
      <c r="M43" s="441"/>
      <c r="N43" s="3"/>
      <c r="O43" s="5"/>
      <c r="P43" s="5"/>
      <c r="Q43" s="5"/>
      <c r="R43" s="5"/>
      <c r="S43" s="5"/>
      <c r="T43" s="5"/>
      <c r="U43" s="5"/>
      <c r="V43" s="5"/>
      <c r="W43" s="5"/>
      <c r="X43" s="5"/>
    </row>
    <row r="44" spans="1:24" ht="18.75" customHeight="1" x14ac:dyDescent="0.2">
      <c r="A44" s="5"/>
      <c r="B44" s="5"/>
      <c r="C44" s="5"/>
      <c r="D44" s="3"/>
      <c r="E44" s="448"/>
      <c r="F44" s="443"/>
      <c r="G44" s="443"/>
      <c r="H44" s="443"/>
      <c r="I44" s="444"/>
      <c r="J44" s="442"/>
      <c r="K44" s="443"/>
      <c r="L44" s="443"/>
      <c r="M44" s="444"/>
      <c r="N44" s="3"/>
      <c r="O44" s="5"/>
      <c r="P44" s="5"/>
      <c r="Q44" s="5"/>
      <c r="R44" s="5"/>
      <c r="S44" s="5"/>
      <c r="T44" s="5"/>
      <c r="U44" s="5"/>
      <c r="V44" s="5"/>
      <c r="W44" s="5"/>
      <c r="X44" s="5"/>
    </row>
    <row r="45" spans="1:24" ht="84.75" customHeight="1" thickBot="1" x14ac:dyDescent="0.25">
      <c r="A45" s="5"/>
      <c r="B45" s="5"/>
      <c r="C45" s="5"/>
      <c r="D45" s="3"/>
      <c r="E45" s="449"/>
      <c r="F45" s="186" t="s">
        <v>146</v>
      </c>
      <c r="G45" s="187" t="s">
        <v>148</v>
      </c>
      <c r="H45" s="187" t="s">
        <v>147</v>
      </c>
      <c r="I45" s="188" t="s">
        <v>149</v>
      </c>
      <c r="J45" s="186" t="s">
        <v>146</v>
      </c>
      <c r="K45" s="187" t="s">
        <v>148</v>
      </c>
      <c r="L45" s="187" t="s">
        <v>147</v>
      </c>
      <c r="M45" s="188" t="s">
        <v>149</v>
      </c>
      <c r="N45" s="3"/>
      <c r="O45" s="5"/>
      <c r="P45" s="5"/>
      <c r="Q45" s="5"/>
      <c r="R45" s="5"/>
      <c r="S45" s="5"/>
      <c r="T45" s="5"/>
      <c r="U45" s="5"/>
      <c r="V45" s="5"/>
      <c r="W45" s="5"/>
      <c r="X45" s="5"/>
    </row>
    <row r="46" spans="1:24" ht="21" x14ac:dyDescent="0.2">
      <c r="A46" s="5"/>
      <c r="B46" s="5"/>
      <c r="C46" s="5"/>
      <c r="D46" s="3"/>
      <c r="E46" s="15">
        <v>1</v>
      </c>
      <c r="F46" s="45" t="str">
        <f>IF(COUNTBLANK('Cage 1'!$D$16:$AG$16)=30,"",COUNTIF('Cage 1'!$D$16:$AG$16,0))</f>
        <v/>
      </c>
      <c r="G46" s="46" t="str">
        <f>IF(COUNTBLANK('Cage 1'!$D$16:$AG$16)=30,"",COUNTIF('Cage 1'!$D$16:$AG$16,1))</f>
        <v/>
      </c>
      <c r="H46" s="47" t="str">
        <f>IF(COUNTBLANK('Cage 1'!$D$16:$AG$16)=30,"",COUNTIF('Cage 1'!$D$16:$AG$16,2))</f>
        <v/>
      </c>
      <c r="I46" s="48" t="str">
        <f>IF(COUNTBLANK('Cage 1'!$D$16:$AG$16)=30,"",COUNTIF('Cage 1'!$D$16:$AG$16,3))</f>
        <v/>
      </c>
      <c r="J46" s="45" t="str">
        <f>IF(COUNTBLANK('Cage 1'!$D$17:$AG$17)=30,"",COUNTIF('Cage 1'!$D$17:$AG$17,0))</f>
        <v/>
      </c>
      <c r="K46" s="46" t="str">
        <f>IF(COUNTBLANK('Cage 1'!$D$17:$AG$17)=30,"",COUNTIF('Cage 1'!$D$17:$AG$17,1))</f>
        <v/>
      </c>
      <c r="L46" s="47" t="str">
        <f>IF(COUNTBLANK('Cage 1'!$D$17:$AG$17)=30,"",COUNTIF('Cage 1'!$D$17:$AG$17,2))</f>
        <v/>
      </c>
      <c r="M46" s="48" t="str">
        <f>IF(COUNTBLANK('Cage 1'!$D$17:$AG$17)=30,"",COUNTIF('Cage 1'!$D$17:$AG$17,3))</f>
        <v/>
      </c>
      <c r="N46" s="3"/>
      <c r="O46" s="5"/>
      <c r="P46" s="5"/>
      <c r="Q46" s="5"/>
      <c r="R46" s="5"/>
      <c r="S46" s="5"/>
      <c r="T46" s="5"/>
      <c r="U46" s="5"/>
      <c r="V46" s="5"/>
      <c r="W46" s="5"/>
      <c r="X46" s="5"/>
    </row>
    <row r="47" spans="1:24" ht="21" x14ac:dyDescent="0.2">
      <c r="A47" s="5"/>
      <c r="B47" s="5"/>
      <c r="C47" s="5"/>
      <c r="D47" s="3"/>
      <c r="E47" s="20">
        <v>2</v>
      </c>
      <c r="F47" s="17" t="str">
        <f>IF(COUNTBLANK('Cage 2'!$D$16:$AG$16)=30,"",COUNTIF('Cage 2'!$D$16:$AG$16,0))</f>
        <v/>
      </c>
      <c r="G47" s="18" t="str">
        <f>IF(COUNTBLANK('Cage 2'!$D$16:$AG$16)=30,"",COUNTIF('Cage 2'!$D$16:$AG$16,1))</f>
        <v/>
      </c>
      <c r="H47" s="16" t="str">
        <f>IF(COUNTBLANK('Cage 2'!$D$16:$AG$16)=30,"",COUNTIF('Cage 2'!$D$16:$AG$16,2))</f>
        <v/>
      </c>
      <c r="I47" s="19" t="str">
        <f>IF(COUNTBLANK('Cage 2'!$D$16:$AG$16)=30,"",COUNTIF('Cage 2'!$D$16:$AG$16,3))</f>
        <v/>
      </c>
      <c r="J47" s="17" t="str">
        <f>IF(COUNTBLANK('Cage 2'!$D$17:$AG$17)=30,"",COUNTIF('Cage 2'!$D$17:$AG$17,0))</f>
        <v/>
      </c>
      <c r="K47" s="18" t="str">
        <f>IF(COUNTBLANK('Cage 2'!$D$17:$AG$17)=30,"",COUNTIF('Cage 2'!$D$17:$AG$17,1))</f>
        <v/>
      </c>
      <c r="L47" s="16" t="str">
        <f>IF(COUNTBLANK('Cage 2'!$D$17:$AG$17)=30,"",COUNTIF('Cage 2'!$D$17:$AG$17,2))</f>
        <v/>
      </c>
      <c r="M47" s="19" t="str">
        <f>IF(COUNTBLANK('Cage 2'!$D$17:$AG$17)=30,"",COUNTIF('Cage 2'!$D$17:$AG$17,3))</f>
        <v/>
      </c>
      <c r="N47" s="3"/>
      <c r="O47" s="5"/>
      <c r="P47" s="5"/>
      <c r="Q47" s="5"/>
      <c r="R47" s="5"/>
      <c r="S47" s="5"/>
      <c r="T47" s="5"/>
      <c r="U47" s="5"/>
      <c r="V47" s="5"/>
      <c r="W47" s="5"/>
      <c r="X47" s="5"/>
    </row>
    <row r="48" spans="1:24" ht="21" x14ac:dyDescent="0.2">
      <c r="A48" s="5"/>
      <c r="B48" s="5"/>
      <c r="C48" s="5"/>
      <c r="D48" s="3"/>
      <c r="E48" s="20">
        <v>3</v>
      </c>
      <c r="F48" s="17" t="str">
        <f>IF(COUNTBLANK('Cage 3'!$D$16:$AG$16)=30,"",COUNTIF('Cage 3'!$D$16:$AG$16,0))</f>
        <v/>
      </c>
      <c r="G48" s="18" t="str">
        <f>IF(COUNTBLANK('Cage 3'!$D$16:$AG$16)=30,"",COUNTIF('Cage 3'!$D$16:$AG$16,1))</f>
        <v/>
      </c>
      <c r="H48" s="16" t="str">
        <f>IF(COUNTBLANK('Cage 3'!$D$16:$AG$16)=30,"",COUNTIF('Cage 3'!$D$16:$AG$16,2))</f>
        <v/>
      </c>
      <c r="I48" s="19" t="str">
        <f>IF(COUNTBLANK('Cage 3'!$D$16:$AG$16)=30,"",COUNTIF('Cage 3'!$D$16:$AG$16,3))</f>
        <v/>
      </c>
      <c r="J48" s="17" t="str">
        <f>IF(COUNTBLANK('Cage 3'!$D$17:$AG$17)=30,"",COUNTIF('Cage 3'!$D$17:$AG$17,0))</f>
        <v/>
      </c>
      <c r="K48" s="18" t="str">
        <f>IF(COUNTBLANK('Cage 3'!$D$17:$AG$17)=30,"",COUNTIF('Cage 3'!$D$17:$AG$17,1))</f>
        <v/>
      </c>
      <c r="L48" s="16" t="str">
        <f>IF(COUNTBLANK('Cage 3'!$D$17:$AG$17)=30,"",COUNTIF('Cage 3'!$D$17:$AG$17,2))</f>
        <v/>
      </c>
      <c r="M48" s="19" t="str">
        <f>IF(COUNTBLANK('Cage 3'!$D$17:$AG$17)=30,"",COUNTIF('Cage 3'!$D$17:$AG$17,3))</f>
        <v/>
      </c>
      <c r="N48" s="3"/>
      <c r="O48" s="5"/>
      <c r="P48" s="5"/>
      <c r="Q48" s="5"/>
      <c r="R48" s="5"/>
      <c r="S48" s="5"/>
      <c r="T48" s="5"/>
      <c r="U48" s="5"/>
      <c r="V48" s="5"/>
      <c r="W48" s="5"/>
      <c r="X48" s="5"/>
    </row>
    <row r="49" spans="1:24" ht="21" x14ac:dyDescent="0.2">
      <c r="A49" s="5"/>
      <c r="B49" s="5"/>
      <c r="C49" s="5"/>
      <c r="D49" s="3"/>
      <c r="E49" s="20">
        <v>4</v>
      </c>
      <c r="F49" s="17" t="str">
        <f>IF(COUNTBLANK('Cage 4'!$D$16:$AG$16)=30,"",COUNTIF('Cage 4'!$D$16:$AG$16,0))</f>
        <v/>
      </c>
      <c r="G49" s="18" t="str">
        <f>IF(COUNTBLANK('Cage 4'!$D$16:$AG$16)=30,"",COUNTIF('Cage 4'!$D$16:$AG$16,1))</f>
        <v/>
      </c>
      <c r="H49" s="16" t="str">
        <f>IF(COUNTBLANK('Cage 4'!$D$16:$AG$16)=30,"",COUNTIF('Cage 4'!$D$16:$AG$16,2))</f>
        <v/>
      </c>
      <c r="I49" s="19" t="str">
        <f>IF(COUNTBLANK('Cage 4'!$D$16:$AG$16)=30,"",COUNTIF('Cage 4'!$D$16:$AG$16,3))</f>
        <v/>
      </c>
      <c r="J49" s="17" t="str">
        <f>IF(COUNTBLANK('Cage 4'!$D$17:$AG$17)=30,"",COUNTIF('Cage 4'!$D$17:$AG$17,0))</f>
        <v/>
      </c>
      <c r="K49" s="18" t="str">
        <f>IF(COUNTBLANK('Cage 4'!$D$17:$AG$17)=30,"",COUNTIF('Cage 4'!$D$17:$AG$17,1))</f>
        <v/>
      </c>
      <c r="L49" s="16" t="str">
        <f>IF(COUNTBLANK('Cage 4'!$D$17:$AG$17)=30,"",COUNTIF('Cage 4'!$D$17:$AG$17,2))</f>
        <v/>
      </c>
      <c r="M49" s="19" t="str">
        <f>IF(COUNTBLANK('Cage 4'!$D$17:$AG$17)=30,"",COUNTIF('Cage 4'!$D$17:$AG$17,3))</f>
        <v/>
      </c>
      <c r="N49" s="3"/>
      <c r="O49" s="5"/>
      <c r="P49" s="5"/>
      <c r="Q49" s="5"/>
      <c r="R49" s="5"/>
      <c r="S49" s="5"/>
      <c r="T49" s="5"/>
      <c r="U49" s="5"/>
      <c r="V49" s="5"/>
      <c r="W49" s="5"/>
      <c r="X49" s="5"/>
    </row>
    <row r="50" spans="1:24" ht="21" x14ac:dyDescent="0.2">
      <c r="A50" s="5"/>
      <c r="B50" s="5"/>
      <c r="C50" s="5"/>
      <c r="D50" s="3"/>
      <c r="E50" s="20">
        <v>5</v>
      </c>
      <c r="F50" s="49" t="str">
        <f>IF(COUNTBLANK('Cage 5'!$D$16:$AG$16)=30,"",COUNTIF('Cage 5'!$D$16:$AG$16,0))</f>
        <v/>
      </c>
      <c r="G50" s="44" t="str">
        <f>IF(COUNTBLANK('Cage 5'!$D$16:$AG$16)=30,"",COUNTIF('Cage 5'!$D$16:$AG$16,1))</f>
        <v/>
      </c>
      <c r="H50" s="44" t="str">
        <f>IF(COUNTBLANK('Cage 5'!$D$16:$AG$16)=30,"",COUNTIF('Cage 5'!$D$16:$AG$16,2))</f>
        <v/>
      </c>
      <c r="I50" s="50" t="str">
        <f>IF(COUNTBLANK('Cage 5'!$D$16:$AG$16)=30,"",COUNTIF('Cage 5'!$D$16:$AG$16,3))</f>
        <v/>
      </c>
      <c r="J50" s="49" t="str">
        <f>IF(COUNTBLANK('Cage 5'!$D$17:$AG$17)=30,"",COUNTIF('Cage 5'!$D$17:$AG$17,0))</f>
        <v/>
      </c>
      <c r="K50" s="44" t="str">
        <f>IF(COUNTBLANK('Cage 5'!$D$17:$AG$17)=30,"",COUNTIF('Cage 5'!$D$17:$AG$17,1))</f>
        <v/>
      </c>
      <c r="L50" s="44" t="str">
        <f>IF(COUNTBLANK('Cage 5'!$D$17:$AG$17)=30,"",COUNTIF('Cage 5'!$D$17:$AG$17,2))</f>
        <v/>
      </c>
      <c r="M50" s="50" t="str">
        <f>IF(COUNTBLANK('Cage 5'!$D$17:$AG$17)=30,"",COUNTIF('Cage 5'!$D$17:$AG$17,3))</f>
        <v/>
      </c>
      <c r="N50" s="3"/>
      <c r="O50" s="5"/>
      <c r="P50" s="5"/>
      <c r="Q50" s="5"/>
      <c r="R50" s="5"/>
      <c r="S50" s="5"/>
      <c r="T50" s="5"/>
      <c r="U50" s="5"/>
      <c r="V50" s="5"/>
      <c r="W50" s="5"/>
      <c r="X50" s="5"/>
    </row>
    <row r="51" spans="1:24" ht="21" x14ac:dyDescent="0.2">
      <c r="A51" s="5"/>
      <c r="B51" s="5"/>
      <c r="C51" s="5"/>
      <c r="D51" s="3"/>
      <c r="E51" s="20">
        <v>6</v>
      </c>
      <c r="F51" s="49" t="str">
        <f>IF(COUNTBLANK('Cage 6'!$D$16:$AG$16)=30,"",COUNTIF('Cage 6'!$D$16:$AG$16,0))</f>
        <v/>
      </c>
      <c r="G51" s="44" t="str">
        <f>IF(COUNTBLANK('Cage 6'!$D$16:$AG$16)=30,"",COUNTIF('Cage 6'!$D$16:$AG$16,1))</f>
        <v/>
      </c>
      <c r="H51" s="44" t="str">
        <f>IF(COUNTBLANK('Cage 6'!$D$16:$AG$16)=30,"",COUNTIF('Cage 6'!$D$16:$AG$16,2))</f>
        <v/>
      </c>
      <c r="I51" s="50" t="str">
        <f>IF(COUNTBLANK('Cage 6'!$D$16:$AG$16)=30,"",COUNTIF('Cage 6'!$D$16:$AG$16,3))</f>
        <v/>
      </c>
      <c r="J51" s="49" t="str">
        <f>IF(COUNTBLANK('Cage 6'!$D$17:$AG$17)=30,"",COUNTIF('Cage 6'!$D$17:$AG$17,0))</f>
        <v/>
      </c>
      <c r="K51" s="44" t="str">
        <f>IF(COUNTBLANK('Cage 6'!$D$17:$AG$17)=30,"",COUNTIF('Cage 6'!$D$17:$AG$17,1))</f>
        <v/>
      </c>
      <c r="L51" s="44" t="str">
        <f>IF(COUNTBLANK('Cage 6'!$D$17:$AG$17)=30,"",COUNTIF('Cage 6'!$D$17:$AG$17,2))</f>
        <v/>
      </c>
      <c r="M51" s="50" t="str">
        <f>IF(COUNTBLANK('Cage 6'!$D$17:$AG$17)=30,"",COUNTIF('Cage 6'!$D$17:$AG$17,3))</f>
        <v/>
      </c>
      <c r="N51" s="3"/>
      <c r="O51" s="5"/>
      <c r="P51" s="5"/>
      <c r="Q51" s="5"/>
      <c r="R51" s="5"/>
      <c r="S51" s="5"/>
      <c r="T51" s="5"/>
      <c r="U51" s="5"/>
      <c r="V51" s="5"/>
      <c r="W51" s="5"/>
      <c r="X51" s="5"/>
    </row>
    <row r="52" spans="1:24" ht="21" x14ac:dyDescent="0.2">
      <c r="A52" s="5"/>
      <c r="B52" s="5"/>
      <c r="C52" s="5"/>
      <c r="D52" s="3"/>
      <c r="E52" s="20">
        <v>7</v>
      </c>
      <c r="F52" s="17" t="str">
        <f>IF(COUNTBLANK('Cage 7'!$D$16:$AG$16)=30,"",COUNTIF('Cage 7'!$D$16:$AG$16,0))</f>
        <v/>
      </c>
      <c r="G52" s="18" t="str">
        <f>IF(COUNTBLANK('Cage 7'!$D$16:$AG$16)=30,"",COUNTIF('Cage 7'!$D$16:$AG$16,1))</f>
        <v/>
      </c>
      <c r="H52" s="16" t="str">
        <f>IF(COUNTBLANK('Cage 7'!$D$16:$AG$16)=30,"",COUNTIF('Cage 7'!$D$16:$AG$16,2))</f>
        <v/>
      </c>
      <c r="I52" s="19" t="str">
        <f>IF(COUNTBLANK('Cage 7'!$D$16:$AG$16)=30,"",COUNTIF('Cage 7'!$D$16:$AG$16,3))</f>
        <v/>
      </c>
      <c r="J52" s="17" t="str">
        <f>IF(COUNTBLANK('Cage 7'!$D$17:$AG$17)=30,"",COUNTIF('Cage 7'!$D$17:$AG$17,0))</f>
        <v/>
      </c>
      <c r="K52" s="18" t="str">
        <f>IF(COUNTBLANK('Cage 7'!$D$17:$AG$17)=30,"",COUNTIF('Cage 7'!$D$17:$AG$17,1))</f>
        <v/>
      </c>
      <c r="L52" s="16" t="str">
        <f>IF(COUNTBLANK('Cage 7'!$D$17:$AG$17)=30,"",COUNTIF('Cage 7'!$D$17:$AG$17,2))</f>
        <v/>
      </c>
      <c r="M52" s="19" t="str">
        <f>IF(COUNTBLANK('Cage 7'!$D$17:$AG$17)=30,"",COUNTIF('Cage 7'!$D$17:$AG$17,3))</f>
        <v/>
      </c>
      <c r="N52" s="3"/>
      <c r="O52" s="5"/>
      <c r="P52" s="5"/>
      <c r="Q52" s="5"/>
      <c r="R52" s="5"/>
      <c r="S52" s="5"/>
      <c r="T52" s="5"/>
      <c r="U52" s="5"/>
      <c r="V52" s="5"/>
      <c r="W52" s="5"/>
      <c r="X52" s="5"/>
    </row>
    <row r="53" spans="1:24" ht="21" x14ac:dyDescent="0.2">
      <c r="A53" s="5"/>
      <c r="B53" s="5"/>
      <c r="C53" s="5"/>
      <c r="D53" s="3"/>
      <c r="E53" s="20">
        <v>8</v>
      </c>
      <c r="F53" s="17" t="str">
        <f>IF(COUNTBLANK('Cage 8'!$D$16:$AG$16)=30,"",COUNTIF('Cage 8'!$D$16:$AG$16,0))</f>
        <v/>
      </c>
      <c r="G53" s="18" t="str">
        <f>IF(COUNTBLANK('Cage 8'!$D$16:$AG$16)=30,"",COUNTIF('Cage 8'!$D$16:$AG$16,1))</f>
        <v/>
      </c>
      <c r="H53" s="16" t="str">
        <f>IF(COUNTBLANK('Cage 8'!$D$16:$AG$16)=30,"",COUNTIF('Cage 8'!$D$16:$AG$16,2))</f>
        <v/>
      </c>
      <c r="I53" s="19" t="str">
        <f>IF(COUNTBLANK('Cage 8'!$D$16:$AG$16)=30,"",COUNTIF('Cage 8'!$D$16:$AG$16,3))</f>
        <v/>
      </c>
      <c r="J53" s="17" t="str">
        <f>IF(COUNTBLANK('Cage 8'!$D$17:$AG$17)=30,"",COUNTIF('Cage 8'!$D$17:$AG$17,0))</f>
        <v/>
      </c>
      <c r="K53" s="18" t="str">
        <f>IF(COUNTBLANK('Cage 8'!$D$17:$AG$17)=30,"",COUNTIF('Cage 8'!$D$17:$AG$17,1))</f>
        <v/>
      </c>
      <c r="L53" s="16" t="str">
        <f>IF(COUNTBLANK('Cage 8'!$D$17:$AG$17)=30,"",COUNTIF('Cage 8'!$D$17:$AG$17,2))</f>
        <v/>
      </c>
      <c r="M53" s="19" t="str">
        <f>IF(COUNTBLANK('Cage 8'!$D$17:$AG$17)=30,"",COUNTIF('Cage 8'!$D$17:$AG$17,3))</f>
        <v/>
      </c>
      <c r="N53" s="3"/>
      <c r="O53" s="5"/>
      <c r="P53" s="5"/>
      <c r="Q53" s="5"/>
      <c r="R53" s="5"/>
      <c r="S53" s="5"/>
      <c r="T53" s="5"/>
      <c r="U53" s="5"/>
      <c r="V53" s="5"/>
      <c r="W53" s="5"/>
      <c r="X53" s="5"/>
    </row>
    <row r="54" spans="1:24" ht="21" x14ac:dyDescent="0.2">
      <c r="A54" s="5"/>
      <c r="B54" s="5"/>
      <c r="C54" s="5"/>
      <c r="D54" s="3"/>
      <c r="E54" s="20">
        <v>9</v>
      </c>
      <c r="F54" s="17" t="str">
        <f>IF(COUNTBLANK('Cage 9'!$D$16:$AG$16)=30,"",COUNTIF('Cage 9'!$D$16:$AG$16,0))</f>
        <v/>
      </c>
      <c r="G54" s="18" t="str">
        <f>IF(COUNTBLANK('Cage 9'!$D$16:$AG$16)=30,"",COUNTIF('Cage 9'!$D$16:$AG$16,1))</f>
        <v/>
      </c>
      <c r="H54" s="16" t="str">
        <f>IF(COUNTBLANK('Cage 9'!$D$16:$AG$16)=30,"",COUNTIF('Cage 9'!$D$16:$AG$16,2))</f>
        <v/>
      </c>
      <c r="I54" s="19" t="str">
        <f>IF(COUNTBLANK('Cage 9'!$D$16:$AG$16)=30,"",COUNTIF('Cage 9'!$D$16:$AG$16,3))</f>
        <v/>
      </c>
      <c r="J54" s="17" t="str">
        <f>IF(COUNTBLANK('Cage 9'!$D$17:$AG$17)=30,"",COUNTIF('Cage 9'!$D$17:$AG$17,0))</f>
        <v/>
      </c>
      <c r="K54" s="18" t="str">
        <f>IF(COUNTBLANK('Cage 9'!$D$17:$AG$17)=30,"",COUNTIF('Cage 9'!$D$17:$AG$17,1))</f>
        <v/>
      </c>
      <c r="L54" s="16" t="str">
        <f>IF(COUNTBLANK('Cage 9'!$D$17:$AG$17)=30,"",COUNTIF('Cage 9'!$D$17:$AG$17,2))</f>
        <v/>
      </c>
      <c r="M54" s="19" t="str">
        <f>IF(COUNTBLANK('Cage 9'!$D$17:$AG$17)=30,"",COUNTIF('Cage 9'!$D$17:$AG$17,3))</f>
        <v/>
      </c>
      <c r="N54" s="3"/>
      <c r="O54" s="5"/>
      <c r="P54" s="5"/>
      <c r="Q54" s="5"/>
      <c r="R54" s="5"/>
      <c r="S54" s="5"/>
      <c r="T54" s="5"/>
      <c r="U54" s="5"/>
      <c r="V54" s="5"/>
      <c r="W54" s="5"/>
      <c r="X54" s="5"/>
    </row>
    <row r="55" spans="1:24" ht="21" x14ac:dyDescent="0.2">
      <c r="A55" s="5"/>
      <c r="B55" s="5"/>
      <c r="C55" s="5"/>
      <c r="D55" s="3"/>
      <c r="E55" s="20">
        <v>10</v>
      </c>
      <c r="F55" s="49" t="str">
        <f>IF(COUNTBLANK('Cage 10'!$D$16:$AG$16)=30,"",COUNTIF('Cage 10'!$D$16:$AG$16,0))</f>
        <v/>
      </c>
      <c r="G55" s="44" t="str">
        <f>IF(COUNTBLANK('Cage 10'!$D$16:$AG$16)=30,"",COUNTIF('Cage 10'!$D$16:$AG$16,1))</f>
        <v/>
      </c>
      <c r="H55" s="44" t="str">
        <f>IF(COUNTBLANK('Cage 10'!$D$16:$AG$16)=30,"",COUNTIF('Cage 10'!$D$16:$AG$16,2))</f>
        <v/>
      </c>
      <c r="I55" s="50" t="str">
        <f>IF(COUNTBLANK('Cage 10'!$D$16:$AG$16)=30,"",COUNTIF('Cage 10'!$D$16:$AG$16,3))</f>
        <v/>
      </c>
      <c r="J55" s="49" t="str">
        <f>IF(COUNTBLANK('Cage 10'!$D$17:$AG$17)=30,"",COUNTIF('Cage 10'!$D$17:$AG$17,0))</f>
        <v/>
      </c>
      <c r="K55" s="44" t="str">
        <f>IF(COUNTBLANK('Cage 10'!$D$17:$AG$17)=30,"",COUNTIF('Cage 10'!$D$17:$AG$17,1))</f>
        <v/>
      </c>
      <c r="L55" s="44" t="str">
        <f>IF(COUNTBLANK('Cage 10'!$D$17:$AG$17)=30,"",COUNTIF('Cage 10'!$D$17:$AG$17,2))</f>
        <v/>
      </c>
      <c r="M55" s="50" t="str">
        <f>IF(COUNTBLANK('Cage 10'!$D$17:$AG$17)=30,"",COUNTIF('Cage 10'!$D$17:$AG$17,3))</f>
        <v/>
      </c>
      <c r="N55" s="3"/>
      <c r="O55" s="5"/>
      <c r="P55" s="5"/>
      <c r="Q55" s="5"/>
      <c r="R55" s="5"/>
      <c r="S55" s="5"/>
      <c r="T55" s="5"/>
      <c r="U55" s="5"/>
      <c r="V55" s="5"/>
      <c r="W55" s="5"/>
      <c r="X55" s="5"/>
    </row>
    <row r="56" spans="1:24" ht="21" x14ac:dyDescent="0.2">
      <c r="A56" s="5"/>
      <c r="B56" s="5"/>
      <c r="C56" s="5"/>
      <c r="D56" s="3"/>
      <c r="E56" s="20">
        <v>11</v>
      </c>
      <c r="F56" s="32" t="str">
        <f>IF(COUNTBLANK('Cage 11'!$D$16:$AG$16)=30,"",COUNTIF('Cage 11'!$D$16:$AG$16,0))</f>
        <v/>
      </c>
      <c r="G56" s="37" t="str">
        <f>IF(COUNTBLANK('Cage 11'!$D$16:$AG$16)=30,"",COUNTIF('Cage 11'!$D$16:$AG$16,1))</f>
        <v/>
      </c>
      <c r="H56" s="38" t="str">
        <f>IF(COUNTBLANK('Cage 11'!$D$16:$AG$16)=30,"",COUNTIF('Cage 11'!$D$16:$AG$16,2))</f>
        <v/>
      </c>
      <c r="I56" s="39" t="str">
        <f>IF(COUNTBLANK('Cage 11'!$D$16:$AG$16)=30,"",COUNTIF('Cage 11'!$D$16:$AG$16,3))</f>
        <v/>
      </c>
      <c r="J56" s="32" t="str">
        <f>IF(COUNTBLANK('Cage 11'!$D$17:$AG$17)=30,"",COUNTIF('Cage 11'!$D$17:$AG$17,0))</f>
        <v/>
      </c>
      <c r="K56" s="37" t="str">
        <f>IF(COUNTBLANK('Cage 11'!$D$17:$AG$17)=30,"",COUNTIF('Cage 11'!$D$17:$AG$17,1))</f>
        <v/>
      </c>
      <c r="L56" s="38" t="str">
        <f>IF(COUNTBLANK('Cage 11'!$D$17:$AG$17)=30,"",COUNTIF('Cage 11'!$D$17:$AG$17,2))</f>
        <v/>
      </c>
      <c r="M56" s="39" t="str">
        <f>IF(COUNTBLANK('Cage 11'!$D$17:$AG$17)=30,"",COUNTIF('Cage 11'!$D$17:$AG$17,3))</f>
        <v/>
      </c>
      <c r="N56" s="3"/>
      <c r="O56" s="5"/>
      <c r="P56" s="5"/>
      <c r="Q56" s="5"/>
      <c r="R56" s="5"/>
      <c r="S56" s="5"/>
      <c r="T56" s="5"/>
      <c r="U56" s="5"/>
      <c r="V56" s="5"/>
      <c r="W56" s="5"/>
      <c r="X56" s="5"/>
    </row>
    <row r="57" spans="1:24" ht="21" x14ac:dyDescent="0.2">
      <c r="A57" s="5"/>
      <c r="B57" s="5"/>
      <c r="C57" s="5"/>
      <c r="D57" s="3"/>
      <c r="E57" s="20">
        <v>12</v>
      </c>
      <c r="F57" s="17" t="str">
        <f>IF(COUNTBLANK('Cage 12'!$D$16:$AG$16)=30,"",COUNTIF('Cage 12'!$D$16:$AG$16,0))</f>
        <v/>
      </c>
      <c r="G57" s="18" t="str">
        <f>IF(COUNTBLANK('Cage 12'!$D$16:$AG$16)=30,"",COUNTIF('Cage 12'!$D$16:$AG$16,1))</f>
        <v/>
      </c>
      <c r="H57" s="16" t="str">
        <f>IF(COUNTBLANK('Cage 12'!$D$16:$AG$16)=30,"",COUNTIF('Cage 12'!$D$16:$AG$16,2))</f>
        <v/>
      </c>
      <c r="I57" s="19" t="str">
        <f>IF(COUNTBLANK('Cage 12'!$D$16:$AG$16)=30,"",COUNTIF('Cage 12'!$D$16:$AG$16,3))</f>
        <v/>
      </c>
      <c r="J57" s="17" t="str">
        <f>IF(COUNTBLANK('Cage 12'!$D$17:$AG$17)=30,"",COUNTIF('Cage 12'!$D$17:$AG$17,0))</f>
        <v/>
      </c>
      <c r="K57" s="18" t="str">
        <f>IF(COUNTBLANK('Cage 12'!$D$17:$AG$17)=30,"",COUNTIF('Cage 12'!$D$17:$AG$17,1))</f>
        <v/>
      </c>
      <c r="L57" s="16" t="str">
        <f>IF(COUNTBLANK('Cage 12'!$D$17:$AG$17)=30,"",COUNTIF('Cage 12'!$D$17:$AG$17,2))</f>
        <v/>
      </c>
      <c r="M57" s="19" t="str">
        <f>IF(COUNTBLANK('Cage 12'!$D$17:$AG$17)=30,"",COUNTIF('Cage 12'!$D$17:$AG$17,3))</f>
        <v/>
      </c>
      <c r="N57" s="3"/>
      <c r="O57" s="5"/>
      <c r="P57" s="5"/>
      <c r="Q57" s="5"/>
      <c r="R57" s="5"/>
      <c r="S57" s="5"/>
      <c r="T57" s="5"/>
      <c r="U57" s="5"/>
      <c r="V57" s="5"/>
      <c r="W57" s="5"/>
      <c r="X57" s="5"/>
    </row>
    <row r="58" spans="1:24" ht="21" x14ac:dyDescent="0.2">
      <c r="A58" s="5"/>
      <c r="B58" s="5"/>
      <c r="C58" s="5"/>
      <c r="D58" s="3"/>
      <c r="E58" s="20">
        <v>13</v>
      </c>
      <c r="F58" s="17" t="str">
        <f>IF(COUNTBLANK('Cage 13'!$D$16:$AG$16)=30,"",COUNTIF('Cage 13'!$D$16:$AG$16,0))</f>
        <v/>
      </c>
      <c r="G58" s="18" t="str">
        <f>IF(COUNTBLANK('Cage 13'!$D$16:$AG$16)=30,"",COUNTIF('Cage 13'!$D$16:$AG$16,1))</f>
        <v/>
      </c>
      <c r="H58" s="16" t="str">
        <f>IF(COUNTBLANK('Cage 13'!$D$16:$AG$16)=30,"",COUNTIF('Cage 13'!$D$16:$AG$16,2))</f>
        <v/>
      </c>
      <c r="I58" s="19" t="str">
        <f>IF(COUNTBLANK('Cage 13'!$D$16:$AG$16)=30,"",COUNTIF('Cage 13'!$D$16:$AG$16,3))</f>
        <v/>
      </c>
      <c r="J58" s="17" t="str">
        <f>IF(COUNTBLANK('Cage 13'!$D$17:$AG$17)=30,"",COUNTIF('Cage 13'!$D$17:$AG$17,0))</f>
        <v/>
      </c>
      <c r="K58" s="18" t="str">
        <f>IF(COUNTBLANK('Cage 13'!$D$17:$AG$17)=30,"",COUNTIF('Cage 13'!$D$17:$AG$17,1))</f>
        <v/>
      </c>
      <c r="L58" s="16" t="str">
        <f>IF(COUNTBLANK('Cage 13'!$D$17:$AG$17)=30,"",COUNTIF('Cage 13'!$D$17:$AG$17,2))</f>
        <v/>
      </c>
      <c r="M58" s="19" t="str">
        <f>IF(COUNTBLANK('Cage 13'!$D$17:$AG$17)=30,"",COUNTIF('Cage 13'!$D$17:$AG$17,3))</f>
        <v/>
      </c>
      <c r="N58" s="3"/>
      <c r="O58" s="5"/>
      <c r="P58" s="5"/>
      <c r="Q58" s="5"/>
      <c r="R58" s="5"/>
      <c r="S58" s="5"/>
      <c r="T58" s="5"/>
      <c r="U58" s="5"/>
      <c r="V58" s="10"/>
      <c r="W58" s="10"/>
      <c r="X58" s="10"/>
    </row>
    <row r="59" spans="1:24" ht="21" x14ac:dyDescent="0.2">
      <c r="A59" s="5"/>
      <c r="B59" s="5"/>
      <c r="C59" s="5"/>
      <c r="D59" s="3"/>
      <c r="E59" s="20">
        <v>14</v>
      </c>
      <c r="F59" s="17" t="str">
        <f>IF(COUNTBLANK('Cage 14'!$D$16:$AG$16)=30,"",COUNTIF('Cage 14'!$D$16:$AG$16,0))</f>
        <v/>
      </c>
      <c r="G59" s="18" t="str">
        <f>IF(COUNTBLANK('Cage 14'!$D$16:$AG$16)=30,"",COUNTIF('Cage 14'!$D$16:$AG$16,1))</f>
        <v/>
      </c>
      <c r="H59" s="16" t="str">
        <f>IF(COUNTBLANK('Cage 14'!$D$16:$AG$16)=30,"",COUNTIF('Cage 14'!$D$16:$AG$16,2))</f>
        <v/>
      </c>
      <c r="I59" s="19" t="str">
        <f>IF(COUNTBLANK('Cage 14'!$D$16:$AG$16)=30,"",COUNTIF('Cage 14'!$D$16:$AG$16,3))</f>
        <v/>
      </c>
      <c r="J59" s="17" t="str">
        <f>IF(COUNTBLANK('Cage 14'!$D$17:$AG$17)=30,"",COUNTIF('Cage 14'!$D$17:$AG$17,0))</f>
        <v/>
      </c>
      <c r="K59" s="18" t="str">
        <f>IF(COUNTBLANK('Cage 14'!$D$17:$AG$17)=30,"",COUNTIF('Cage 14'!$D$17:$AG$17,1))</f>
        <v/>
      </c>
      <c r="L59" s="16" t="str">
        <f>IF(COUNTBLANK('Cage 14'!$D$17:$AG$17)=30,"",COUNTIF('Cage 14'!$D$17:$AG$17,2))</f>
        <v/>
      </c>
      <c r="M59" s="19" t="str">
        <f>IF(COUNTBLANK('Cage 14'!$D$17:$AG$17)=30,"",COUNTIF('Cage 14'!$D$17:$AG$17,3))</f>
        <v/>
      </c>
      <c r="N59" s="3"/>
      <c r="O59" s="5"/>
      <c r="P59" s="5"/>
      <c r="Q59" s="5"/>
      <c r="R59" s="5"/>
      <c r="S59" s="5"/>
      <c r="T59" s="5"/>
      <c r="U59" s="5"/>
      <c r="V59" s="10"/>
      <c r="W59" s="10"/>
      <c r="X59" s="10"/>
    </row>
    <row r="60" spans="1:24" ht="22" thickBot="1" x14ac:dyDescent="0.25">
      <c r="A60" s="5"/>
      <c r="B60" s="5"/>
      <c r="C60" s="5"/>
      <c r="D60" s="3"/>
      <c r="E60" s="15">
        <v>15</v>
      </c>
      <c r="F60" s="40" t="str">
        <f>IF(COUNTBLANK('Cage 15'!$D$16:$AG$16)=30,"",COUNTIF('Cage 15'!$D$16:$AG$16,0))</f>
        <v/>
      </c>
      <c r="G60" s="41" t="str">
        <f>IF(COUNTBLANK('Cage 15'!$D$16:$AG$16)=30,"",COUNTIF('Cage 15'!$D$16:$AG$16,1))</f>
        <v/>
      </c>
      <c r="H60" s="42" t="str">
        <f>IF(COUNTBLANK('Cage 15'!$D$16:$AG$16)=30,"",COUNTIF('Cage 15'!$D$16:$AG$16,2))</f>
        <v/>
      </c>
      <c r="I60" s="43" t="str">
        <f>IF(COUNTBLANK('Cage 15'!$D$16:$AG$16)=30,"",COUNTIF('Cage 15'!$D$16:$AG$16,3))</f>
        <v/>
      </c>
      <c r="J60" s="40" t="str">
        <f>IF(COUNTBLANK('Cage 15'!$D$17:$AG$17)=30,"",COUNTIF('Cage 15'!$D$17:$AG$17,0))</f>
        <v/>
      </c>
      <c r="K60" s="41" t="str">
        <f>IF(COUNTBLANK('Cage 15'!$D$17:$AG$17)=30,"",COUNTIF('Cage 15'!$D$17:$AG$17,1))</f>
        <v/>
      </c>
      <c r="L60" s="42" t="str">
        <f>IF(COUNTBLANK('Cage 15'!$D$17:$AG$17)=30,"",COUNTIF('Cage 15'!$D$17:$AG$17,2))</f>
        <v/>
      </c>
      <c r="M60" s="43" t="str">
        <f>IF(COUNTBLANK('Cage 15'!$D$17:$AG$17)=30,"",COUNTIF('Cage 15'!$D$17:$AG$17,3))</f>
        <v/>
      </c>
      <c r="N60" s="3"/>
      <c r="O60" s="5"/>
      <c r="P60" s="5"/>
      <c r="Q60" s="5"/>
      <c r="R60" s="5"/>
      <c r="S60" s="5"/>
      <c r="T60" s="5"/>
      <c r="U60" s="5"/>
      <c r="V60" s="10"/>
      <c r="W60" s="10"/>
      <c r="X60" s="10"/>
    </row>
    <row r="61" spans="1:24" ht="22" thickBot="1" x14ac:dyDescent="0.25">
      <c r="A61" s="5"/>
      <c r="B61" s="5"/>
      <c r="C61" s="5"/>
      <c r="D61" s="3"/>
      <c r="E61" s="190" t="s">
        <v>1</v>
      </c>
      <c r="F61" s="21">
        <f t="shared" ref="F61:M61" si="1">SUM(F46:F60)</f>
        <v>0</v>
      </c>
      <c r="G61" s="22">
        <f t="shared" si="1"/>
        <v>0</v>
      </c>
      <c r="H61" s="23">
        <f t="shared" si="1"/>
        <v>0</v>
      </c>
      <c r="I61" s="24">
        <f t="shared" si="1"/>
        <v>0</v>
      </c>
      <c r="J61" s="21">
        <f t="shared" si="1"/>
        <v>0</v>
      </c>
      <c r="K61" s="22">
        <f t="shared" si="1"/>
        <v>0</v>
      </c>
      <c r="L61" s="23">
        <f t="shared" si="1"/>
        <v>0</v>
      </c>
      <c r="M61" s="24">
        <f t="shared" si="1"/>
        <v>0</v>
      </c>
      <c r="N61" s="3"/>
      <c r="O61" s="5"/>
      <c r="P61" s="5"/>
      <c r="Q61" s="5"/>
      <c r="R61" s="5"/>
      <c r="S61" s="5"/>
      <c r="T61" s="5"/>
      <c r="U61" s="5"/>
      <c r="V61" s="10"/>
      <c r="W61" s="10"/>
      <c r="X61" s="10"/>
    </row>
    <row r="62" spans="1:24" ht="20" thickBot="1" x14ac:dyDescent="0.25">
      <c r="A62" s="5"/>
      <c r="B62" s="5"/>
      <c r="C62" s="5"/>
      <c r="D62" s="3"/>
      <c r="E62" s="4"/>
      <c r="F62" s="3"/>
      <c r="G62" s="3"/>
      <c r="H62" s="3"/>
      <c r="I62" s="3"/>
      <c r="J62" s="3"/>
      <c r="K62" s="3"/>
      <c r="L62" s="3"/>
      <c r="M62" s="3"/>
      <c r="N62" s="3"/>
      <c r="O62" s="5"/>
      <c r="P62" s="5"/>
      <c r="Q62" s="5"/>
      <c r="R62" s="5"/>
      <c r="S62" s="5"/>
      <c r="T62" s="5"/>
      <c r="U62" s="5"/>
      <c r="V62" s="10"/>
      <c r="W62" s="10"/>
      <c r="X62" s="10"/>
    </row>
    <row r="63" spans="1:24" ht="18.75" customHeight="1" x14ac:dyDescent="0.2">
      <c r="A63" s="5"/>
      <c r="B63" s="5"/>
      <c r="C63" s="5"/>
      <c r="D63" s="3"/>
      <c r="E63" s="447" t="s">
        <v>19</v>
      </c>
      <c r="F63" s="439" t="s">
        <v>84</v>
      </c>
      <c r="G63" s="440"/>
      <c r="H63" s="440"/>
      <c r="I63" s="441"/>
      <c r="J63" s="439" t="s">
        <v>85</v>
      </c>
      <c r="K63" s="440"/>
      <c r="L63" s="440"/>
      <c r="M63" s="441"/>
      <c r="N63" s="3"/>
      <c r="O63" s="5"/>
      <c r="P63" s="5"/>
      <c r="Q63" s="5"/>
      <c r="R63" s="5"/>
      <c r="S63" s="5"/>
      <c r="T63" s="5"/>
      <c r="U63" s="5"/>
      <c r="V63" s="5"/>
      <c r="W63" s="5"/>
      <c r="X63" s="5"/>
    </row>
    <row r="64" spans="1:24" ht="18.75" customHeight="1" x14ac:dyDescent="0.2">
      <c r="A64" s="5"/>
      <c r="B64" s="5"/>
      <c r="C64" s="5"/>
      <c r="D64" s="3"/>
      <c r="E64" s="448"/>
      <c r="F64" s="442"/>
      <c r="G64" s="443"/>
      <c r="H64" s="443"/>
      <c r="I64" s="444"/>
      <c r="J64" s="442"/>
      <c r="K64" s="443"/>
      <c r="L64" s="443"/>
      <c r="M64" s="444"/>
      <c r="N64" s="3"/>
      <c r="O64" s="5"/>
      <c r="P64" s="5"/>
      <c r="Q64" s="5"/>
      <c r="R64" s="5"/>
      <c r="S64" s="5"/>
      <c r="T64" s="5"/>
      <c r="U64" s="5"/>
      <c r="V64" s="5"/>
      <c r="W64" s="5"/>
      <c r="X64" s="5"/>
    </row>
    <row r="65" spans="1:24" ht="40.5" customHeight="1" thickBot="1" x14ac:dyDescent="0.25">
      <c r="A65" s="5"/>
      <c r="B65" s="5"/>
      <c r="C65" s="5"/>
      <c r="D65" s="3"/>
      <c r="E65" s="449"/>
      <c r="F65" s="186" t="s">
        <v>86</v>
      </c>
      <c r="G65" s="187" t="s">
        <v>87</v>
      </c>
      <c r="H65" s="187" t="s">
        <v>88</v>
      </c>
      <c r="I65" s="188" t="s">
        <v>89</v>
      </c>
      <c r="J65" s="187" t="s">
        <v>86</v>
      </c>
      <c r="K65" s="187" t="s">
        <v>87</v>
      </c>
      <c r="L65" s="187" t="s">
        <v>88</v>
      </c>
      <c r="M65" s="188" t="s">
        <v>89</v>
      </c>
      <c r="N65" s="3"/>
      <c r="O65" s="5"/>
      <c r="P65" s="5"/>
      <c r="Q65" s="5"/>
      <c r="R65" s="5"/>
      <c r="S65" s="5"/>
      <c r="T65" s="5"/>
      <c r="U65" s="5"/>
      <c r="V65" s="5"/>
      <c r="W65" s="5"/>
      <c r="X65" s="5"/>
    </row>
    <row r="66" spans="1:24" ht="21" x14ac:dyDescent="0.2">
      <c r="A66" s="5"/>
      <c r="B66" s="5"/>
      <c r="C66" s="5"/>
      <c r="D66" s="3"/>
      <c r="E66" s="15">
        <v>1</v>
      </c>
      <c r="F66" s="32" t="str">
        <f>IF(COUNTBLANK('Cage 1'!$D$18:$AG$18)=30,"",COUNTIF('Cage 1'!$D$18:$AG$18,0))</f>
        <v/>
      </c>
      <c r="G66" s="37" t="str">
        <f>IF(COUNTBLANK('Cage 1'!$D$18:$AG$18)=30,"",COUNTIF('Cage 1'!$D$18:$AG$18,1))</f>
        <v/>
      </c>
      <c r="H66" s="38" t="str">
        <f>IF(COUNTBLANK('Cage 1'!$D$18:$AG$18)=30,"",COUNTIF('Cage 1'!$D$18:$AG$18,2))</f>
        <v/>
      </c>
      <c r="I66" s="39" t="str">
        <f>IF(COUNTBLANK('Cage 1'!$D$18:$AG$18)=30,"",COUNTIF('Cage 1'!$D$18:$AG$18,3))</f>
        <v/>
      </c>
      <c r="J66" s="32" t="str">
        <f>IF(COUNTBLANK('Cage 1'!$D$19:$AG$19)=30,"",COUNTIF('Cage 1'!$D$19:$AG$19,0))</f>
        <v/>
      </c>
      <c r="K66" s="37" t="str">
        <f>IF(COUNTBLANK('Cage 1'!$D$19:$AG$19)=30,"",COUNTIF('Cage 1'!$D$19:$AG$19,1))</f>
        <v/>
      </c>
      <c r="L66" s="38" t="str">
        <f>IF(COUNTBLANK('Cage 1'!$D$19:$AG$19)=30,"",COUNTIF('Cage 1'!$D$19:$AG$19,2))</f>
        <v/>
      </c>
      <c r="M66" s="39" t="str">
        <f>IF(COUNTBLANK('Cage 1'!$D$19:$AG$19)=30,"",COUNTIF('Cage 1'!$D$19:$AG$19,3))</f>
        <v/>
      </c>
      <c r="N66" s="3"/>
      <c r="O66" s="5"/>
      <c r="P66" s="5"/>
      <c r="Q66" s="5"/>
      <c r="R66" s="5"/>
      <c r="S66" s="5"/>
      <c r="T66" s="5"/>
      <c r="U66" s="5"/>
      <c r="V66" s="5"/>
      <c r="W66" s="5"/>
      <c r="X66" s="5"/>
    </row>
    <row r="67" spans="1:24" ht="21" x14ac:dyDescent="0.2">
      <c r="A67" s="5"/>
      <c r="B67" s="5"/>
      <c r="C67" s="5"/>
      <c r="D67" s="3"/>
      <c r="E67" s="20">
        <v>2</v>
      </c>
      <c r="F67" s="17" t="str">
        <f>IF(COUNTBLANK('Cage 2'!$D$18:$AG$18)=30,"",COUNTIF('Cage 2'!$D$18:$AG$18,0))</f>
        <v/>
      </c>
      <c r="G67" s="18" t="str">
        <f>IF(COUNTBLANK('Cage 2'!$D$18:$AG$18)=30,"",COUNTIF('Cage 2'!$D$18:$AG$18,1))</f>
        <v/>
      </c>
      <c r="H67" s="16" t="str">
        <f>IF(COUNTBLANK('Cage 2'!$D$18:$AG$18)=30,"",COUNTIF('Cage 2'!$D$18:$AG$18,2))</f>
        <v/>
      </c>
      <c r="I67" s="19" t="str">
        <f>IF(COUNTBLANK('Cage 2'!$D$18:$AG$18)=30,"",COUNTIF('Cage 2'!$D$18:$AG$18,3))</f>
        <v/>
      </c>
      <c r="J67" s="17" t="str">
        <f>IF(COUNTBLANK('Cage 2'!$D$19:$AG$19)=30,"",COUNTIF('Cage 2'!$D$19:$AG$19,0))</f>
        <v/>
      </c>
      <c r="K67" s="18" t="str">
        <f>IF(COUNTBLANK('Cage 2'!$D$19:$AG$19)=30,"",COUNTIF('Cage 2'!$D$19:$AG$19,1))</f>
        <v/>
      </c>
      <c r="L67" s="16" t="str">
        <f>IF(COUNTBLANK('Cage 2'!$D$19:$AG$19)=30,"",COUNTIF('Cage 2'!$D$19:$AG$19,2))</f>
        <v/>
      </c>
      <c r="M67" s="19" t="str">
        <f>IF(COUNTBLANK('Cage 2'!$D$19:$AG$19)=30,"",COUNTIF('Cage 2'!$D$19:$AG$19,3))</f>
        <v/>
      </c>
      <c r="N67" s="3"/>
      <c r="O67" s="5"/>
      <c r="P67" s="5"/>
      <c r="Q67" s="5"/>
      <c r="R67" s="5"/>
      <c r="S67" s="5"/>
      <c r="T67" s="5"/>
      <c r="U67" s="5"/>
      <c r="V67" s="5"/>
      <c r="W67" s="5"/>
      <c r="X67" s="5"/>
    </row>
    <row r="68" spans="1:24" ht="21" x14ac:dyDescent="0.2">
      <c r="A68" s="5"/>
      <c r="B68" s="5"/>
      <c r="C68" s="5"/>
      <c r="D68" s="3"/>
      <c r="E68" s="20">
        <v>3</v>
      </c>
      <c r="F68" s="17" t="str">
        <f>IF(COUNTBLANK('Cage 3'!$D$18:$AG$18)=30,"",COUNTIF('Cage 3'!$D$18:$AG$18,0))</f>
        <v/>
      </c>
      <c r="G68" s="18" t="str">
        <f>IF(COUNTBLANK('Cage 3'!$D$18:$AG$18)=30,"",COUNTIF('Cage 3'!$D$18:$AG$18,1))</f>
        <v/>
      </c>
      <c r="H68" s="16" t="str">
        <f>IF(COUNTBLANK('Cage 3'!$D$18:$AG$18)=30,"",COUNTIF('Cage 3'!$D$18:$AG$18,2))</f>
        <v/>
      </c>
      <c r="I68" s="19" t="str">
        <f>IF(COUNTBLANK('Cage 3'!$D$18:$AG$18)=30,"",COUNTIF('Cage 3'!$D$18:$AG$18,3))</f>
        <v/>
      </c>
      <c r="J68" s="17" t="str">
        <f>IF(COUNTBLANK('Cage 3'!$D$19:$AG$19)=30,"",COUNTIF('Cage 3'!$D$19:$AG$19,0))</f>
        <v/>
      </c>
      <c r="K68" s="18" t="str">
        <f>IF(COUNTBLANK('Cage 3'!$D$19:$AG$19)=30,"",COUNTIF('Cage 3'!$D$19:$AG$19,1))</f>
        <v/>
      </c>
      <c r="L68" s="16" t="str">
        <f>IF(COUNTBLANK('Cage 3'!$D$19:$AG$19)=30,"",COUNTIF('Cage 3'!$D$19:$AG$19,2))</f>
        <v/>
      </c>
      <c r="M68" s="19" t="str">
        <f>IF(COUNTBLANK('Cage 3'!$D$19:$AG$19)=30,"",COUNTIF('Cage 3'!$D$19:$AG$19,3))</f>
        <v/>
      </c>
      <c r="N68" s="3"/>
      <c r="O68" s="5"/>
      <c r="P68" s="5"/>
      <c r="Q68" s="5"/>
      <c r="R68" s="5"/>
      <c r="S68" s="5"/>
      <c r="T68" s="5"/>
      <c r="U68" s="5"/>
      <c r="V68" s="5"/>
      <c r="W68" s="5"/>
      <c r="X68" s="5"/>
    </row>
    <row r="69" spans="1:24" ht="21" x14ac:dyDescent="0.2">
      <c r="A69" s="5"/>
      <c r="B69" s="5"/>
      <c r="C69" s="5"/>
      <c r="D69" s="3"/>
      <c r="E69" s="20">
        <v>4</v>
      </c>
      <c r="F69" s="17" t="str">
        <f>IF(COUNTBLANK('Cage 4'!$D$18:$AG$18)=30,"",COUNTIF('Cage 4'!$D$18:$AG$18,0))</f>
        <v/>
      </c>
      <c r="G69" s="18" t="str">
        <f>IF(COUNTBLANK('Cage 4'!$D$18:$AG$18)=30,"",COUNTIF('Cage 4'!$D$18:$AG$18,1))</f>
        <v/>
      </c>
      <c r="H69" s="16" t="str">
        <f>IF(COUNTBLANK('Cage 4'!$D$18:$AG$18)=30,"",COUNTIF('Cage 4'!$D$18:$AG$18,2))</f>
        <v/>
      </c>
      <c r="I69" s="19" t="str">
        <f>IF(COUNTBLANK('Cage 4'!$D$18:$AG$18)=30,"",COUNTIF('Cage 4'!$D$18:$AG$18,3))</f>
        <v/>
      </c>
      <c r="J69" s="17" t="str">
        <f>IF(COUNTBLANK('Cage 4'!$D$19:$AG$19)=30,"",COUNTIF('Cage 4'!$D$19:$AG$19,0))</f>
        <v/>
      </c>
      <c r="K69" s="18" t="str">
        <f>IF(COUNTBLANK('Cage 4'!$D$19:$AG$19)=30,"",COUNTIF('Cage 4'!$D$19:$AG$19,1))</f>
        <v/>
      </c>
      <c r="L69" s="16" t="str">
        <f>IF(COUNTBLANK('Cage 4'!$D$19:$AG$19)=30,"",COUNTIF('Cage 4'!$D$19:$AG$19,2))</f>
        <v/>
      </c>
      <c r="M69" s="19" t="str">
        <f>IF(COUNTBLANK('Cage 4'!$D$19:$AG$19)=30,"",COUNTIF('Cage 4'!$D$19:$AG$19,3))</f>
        <v/>
      </c>
      <c r="N69" s="3"/>
      <c r="O69" s="5"/>
      <c r="P69" s="5"/>
      <c r="Q69" s="5"/>
      <c r="R69" s="5"/>
      <c r="S69" s="5"/>
      <c r="T69" s="5"/>
      <c r="U69" s="5"/>
      <c r="V69" s="5"/>
      <c r="W69" s="5"/>
      <c r="X69" s="5"/>
    </row>
    <row r="70" spans="1:24" ht="21" x14ac:dyDescent="0.2">
      <c r="A70" s="5"/>
      <c r="B70" s="5"/>
      <c r="C70" s="5"/>
      <c r="D70" s="3"/>
      <c r="E70" s="20">
        <v>5</v>
      </c>
      <c r="F70" s="17" t="str">
        <f>IF(COUNTBLANK('Cage 5'!$D$18:$AG$18)=30,"",COUNTIF('Cage 5'!$D$18:$AG$18,0))</f>
        <v/>
      </c>
      <c r="G70" s="18" t="str">
        <f>IF(COUNTBLANK('Cage 5'!$D$18:$AG$18)=30,"",COUNTIF('Cage 5'!$D$18:$AG$18,1))</f>
        <v/>
      </c>
      <c r="H70" s="16" t="str">
        <f>IF(COUNTBLANK('Cage 5'!$D$18:$AG$18)=30,"",COUNTIF('Cage 5'!$D$18:$AG$18,2))</f>
        <v/>
      </c>
      <c r="I70" s="19" t="str">
        <f>IF(COUNTBLANK('Cage 5'!$D$18:$AG$18)=30,"",COUNTIF('Cage 5'!$D$18:$AG$18,3))</f>
        <v/>
      </c>
      <c r="J70" s="17" t="str">
        <f>IF(COUNTBLANK('Cage 5'!$D$19:$AG$19)=30,"",COUNTIF('Cage 5'!$D$19:$AG$19,0))</f>
        <v/>
      </c>
      <c r="K70" s="18" t="str">
        <f>IF(COUNTBLANK('Cage 5'!$D$19:$AG$19)=30,"",COUNTIF('Cage 5'!$D$19:$AG$19,1))</f>
        <v/>
      </c>
      <c r="L70" s="16" t="str">
        <f>IF(COUNTBLANK('Cage 5'!$D$19:$AG$19)=30,"",COUNTIF('Cage 5'!$D$19:$AG$19,2))</f>
        <v/>
      </c>
      <c r="M70" s="19" t="str">
        <f>IF(COUNTBLANK('Cage 5'!$D$19:$AG$19)=30,"",COUNTIF('Cage 5'!$D$19:$AG$19,3))</f>
        <v/>
      </c>
      <c r="N70" s="3"/>
      <c r="O70" s="5"/>
      <c r="P70" s="5"/>
      <c r="Q70" s="5"/>
      <c r="R70" s="5"/>
      <c r="S70" s="5"/>
      <c r="T70" s="5"/>
      <c r="U70" s="5"/>
      <c r="V70" s="5"/>
      <c r="W70" s="5"/>
      <c r="X70" s="5"/>
    </row>
    <row r="71" spans="1:24" ht="21" x14ac:dyDescent="0.2">
      <c r="A71" s="5"/>
      <c r="B71" s="5"/>
      <c r="C71" s="5"/>
      <c r="D71" s="3"/>
      <c r="E71" s="20">
        <v>6</v>
      </c>
      <c r="F71" s="17" t="str">
        <f>IF(COUNTBLANK('Cage 6'!$D$18:$AG$18)=30,"",COUNTIF('Cage 6'!$D$18:$AG$18,0))</f>
        <v/>
      </c>
      <c r="G71" s="18" t="str">
        <f>IF(COUNTBLANK('Cage 6'!$D$18:$AG$18)=30,"",COUNTIF('Cage 6'!$D$18:$AG$18,1))</f>
        <v/>
      </c>
      <c r="H71" s="16" t="str">
        <f>IF(COUNTBLANK('Cage 6'!$D$18:$AG$18)=30,"",COUNTIF('Cage 6'!$D$18:$AG$18,2))</f>
        <v/>
      </c>
      <c r="I71" s="19" t="str">
        <f>IF(COUNTBLANK('Cage 6'!$D$18:$AG$18)=30,"",COUNTIF('Cage 6'!$D$18:$AG$18,3))</f>
        <v/>
      </c>
      <c r="J71" s="17" t="str">
        <f>IF(COUNTBLANK('Cage 6'!$D$19:$AG$19)=30,"",COUNTIF('Cage 6'!$D$19:$AG$19,0))</f>
        <v/>
      </c>
      <c r="K71" s="18" t="str">
        <f>IF(COUNTBLANK('Cage 6'!$D$19:$AG$19)=30,"",COUNTIF('Cage 6'!$D$19:$AG$19,1))</f>
        <v/>
      </c>
      <c r="L71" s="16" t="str">
        <f>IF(COUNTBLANK('Cage 6'!$D$19:$AG$19)=30,"",COUNTIF('Cage 6'!$D$19:$AG$19,2))</f>
        <v/>
      </c>
      <c r="M71" s="19" t="str">
        <f>IF(COUNTBLANK('Cage 6'!$D$19:$AG$19)=30,"",COUNTIF('Cage 6'!$D$19:$AG$19,3))</f>
        <v/>
      </c>
      <c r="N71" s="3"/>
      <c r="O71" s="5"/>
      <c r="P71" s="5"/>
      <c r="Q71" s="5"/>
      <c r="R71" s="5"/>
      <c r="S71" s="5"/>
      <c r="T71" s="5"/>
      <c r="U71" s="5"/>
      <c r="V71" s="5"/>
      <c r="W71" s="5"/>
      <c r="X71" s="5"/>
    </row>
    <row r="72" spans="1:24" ht="21" x14ac:dyDescent="0.2">
      <c r="A72" s="5"/>
      <c r="B72" s="5"/>
      <c r="C72" s="5"/>
      <c r="D72" s="3"/>
      <c r="E72" s="20">
        <v>7</v>
      </c>
      <c r="F72" s="17" t="str">
        <f>IF(COUNTBLANK('Cage 7'!$D$18:$AG$18)=30,"",COUNTIF('Cage 7'!$D$18:$AG$18,0))</f>
        <v/>
      </c>
      <c r="G72" s="18" t="str">
        <f>IF(COUNTBLANK('Cage 7'!$D$18:$AG$18)=30,"",COUNTIF('Cage 7'!$D$18:$AG$18,1))</f>
        <v/>
      </c>
      <c r="H72" s="16" t="str">
        <f>IF(COUNTBLANK('Cage 7'!$D$18:$AG$18)=30,"",COUNTIF('Cage 7'!$D$18:$AG$18,2))</f>
        <v/>
      </c>
      <c r="I72" s="19" t="str">
        <f>IF(COUNTBLANK('Cage 7'!$D$18:$AG$18)=30,"",COUNTIF('Cage 7'!$D$18:$AG$18,3))</f>
        <v/>
      </c>
      <c r="J72" s="17" t="str">
        <f>IF(COUNTBLANK('Cage 7'!$D$19:$AG$19)=30,"",COUNTIF('Cage 7'!$D$19:$AG$19,0))</f>
        <v/>
      </c>
      <c r="K72" s="18" t="str">
        <f>IF(COUNTBLANK('Cage 7'!$D$19:$AG$19)=30,"",COUNTIF('Cage 7'!$D$19:$AG$19,1))</f>
        <v/>
      </c>
      <c r="L72" s="16" t="str">
        <f>IF(COUNTBLANK('Cage 7'!$D$19:$AG$19)=30,"",COUNTIF('Cage 7'!$D$19:$AG$19,2))</f>
        <v/>
      </c>
      <c r="M72" s="19" t="str">
        <f>IF(COUNTBLANK('Cage 7'!$D$19:$AG$19)=30,"",COUNTIF('Cage 7'!$D$19:$AG$19,3))</f>
        <v/>
      </c>
      <c r="N72" s="3"/>
      <c r="O72" s="5"/>
      <c r="P72" s="5"/>
      <c r="Q72" s="5"/>
      <c r="R72" s="5"/>
      <c r="S72" s="5"/>
      <c r="T72" s="5"/>
      <c r="U72" s="5"/>
      <c r="V72" s="5"/>
      <c r="W72" s="5"/>
      <c r="X72" s="5"/>
    </row>
    <row r="73" spans="1:24" ht="21" x14ac:dyDescent="0.2">
      <c r="A73" s="5"/>
      <c r="B73" s="5"/>
      <c r="C73" s="5"/>
      <c r="D73" s="3"/>
      <c r="E73" s="20">
        <v>8</v>
      </c>
      <c r="F73" s="17" t="str">
        <f>IF(COUNTBLANK('Cage 8'!$D$18:$AG$18)=30,"",COUNTIF('Cage 8'!$D$18:$AG$18,0))</f>
        <v/>
      </c>
      <c r="G73" s="18" t="str">
        <f>IF(COUNTBLANK('Cage 8'!$D$18:$AG$18)=30,"",COUNTIF('Cage 8'!$D$18:$AG$18,1))</f>
        <v/>
      </c>
      <c r="H73" s="16" t="str">
        <f>IF(COUNTBLANK('Cage 8'!$D$18:$AG$18)=30,"",COUNTIF('Cage 8'!$D$18:$AG$18,2))</f>
        <v/>
      </c>
      <c r="I73" s="19" t="str">
        <f>IF(COUNTBLANK('Cage 8'!$D$18:$AG$18)=30,"",COUNTIF('Cage 8'!$D$18:$AG$18,3))</f>
        <v/>
      </c>
      <c r="J73" s="17" t="str">
        <f>IF(COUNTBLANK('Cage 8'!$D$19:$AG$19)=30,"",COUNTIF('Cage 8'!$D$19:$AG$19,0))</f>
        <v/>
      </c>
      <c r="K73" s="18" t="str">
        <f>IF(COUNTBLANK('Cage 8'!$D$19:$AG$19)=30,"",COUNTIF('Cage 8'!$D$19:$AG$19,1))</f>
        <v/>
      </c>
      <c r="L73" s="16" t="str">
        <f>IF(COUNTBLANK('Cage 8'!$D$19:$AG$19)=30,"",COUNTIF('Cage 8'!$D$19:$AG$19,2))</f>
        <v/>
      </c>
      <c r="M73" s="19" t="str">
        <f>IF(COUNTBLANK('Cage 8'!$D$19:$AG$19)=30,"",COUNTIF('Cage 8'!$D$19:$AG$19,3))</f>
        <v/>
      </c>
      <c r="N73" s="3"/>
      <c r="O73" s="5"/>
      <c r="P73" s="5"/>
      <c r="Q73" s="5"/>
      <c r="R73" s="5"/>
      <c r="S73" s="5"/>
      <c r="T73" s="5"/>
      <c r="U73" s="5"/>
      <c r="V73" s="5"/>
      <c r="W73" s="5"/>
      <c r="X73" s="5"/>
    </row>
    <row r="74" spans="1:24" ht="21" x14ac:dyDescent="0.2">
      <c r="A74" s="5"/>
      <c r="B74" s="5"/>
      <c r="C74" s="5"/>
      <c r="D74" s="3"/>
      <c r="E74" s="20">
        <v>9</v>
      </c>
      <c r="F74" s="17" t="str">
        <f>IF(COUNTBLANK('Cage 9'!$D$18:$AG$18)=30,"",COUNTIF('Cage 9'!$D$18:$AG$18,0))</f>
        <v/>
      </c>
      <c r="G74" s="18" t="str">
        <f>IF(COUNTBLANK('Cage 9'!$D$18:$AG$18)=30,"",COUNTIF('Cage 9'!$D$18:$AG$18,1))</f>
        <v/>
      </c>
      <c r="H74" s="16" t="str">
        <f>IF(COUNTBLANK('Cage 9'!$D$18:$AG$18)=30,"",COUNTIF('Cage 9'!$D$18:$AG$18,2))</f>
        <v/>
      </c>
      <c r="I74" s="19" t="str">
        <f>IF(COUNTBLANK('Cage 9'!$D$18:$AG$18)=30,"",COUNTIF('Cage 9'!$D$18:$AG$18,3))</f>
        <v/>
      </c>
      <c r="J74" s="17" t="str">
        <f>IF(COUNTBLANK('Cage 9'!$D$19:$AG$19)=30,"",COUNTIF('Cage 9'!$D$19:$AG$19,0))</f>
        <v/>
      </c>
      <c r="K74" s="18" t="str">
        <f>IF(COUNTBLANK('Cage 9'!$D$19:$AG$19)=30,"",COUNTIF('Cage 9'!$D$19:$AG$19,1))</f>
        <v/>
      </c>
      <c r="L74" s="16" t="str">
        <f>IF(COUNTBLANK('Cage 9'!$D$19:$AG$19)=30,"",COUNTIF('Cage 9'!$D$19:$AG$19,2))</f>
        <v/>
      </c>
      <c r="M74" s="19" t="str">
        <f>IF(COUNTBLANK('Cage 9'!$D$19:$AG$19)=30,"",COUNTIF('Cage 9'!$D$19:$AG$19,3))</f>
        <v/>
      </c>
      <c r="N74" s="3"/>
      <c r="O74" s="5"/>
      <c r="P74" s="5"/>
      <c r="Q74" s="5"/>
      <c r="R74" s="5"/>
      <c r="S74" s="5"/>
      <c r="T74" s="5"/>
      <c r="U74" s="5"/>
      <c r="V74" s="5"/>
      <c r="W74" s="5"/>
      <c r="X74" s="5"/>
    </row>
    <row r="75" spans="1:24" ht="21" x14ac:dyDescent="0.2">
      <c r="A75" s="5"/>
      <c r="B75" s="5"/>
      <c r="C75" s="5"/>
      <c r="D75" s="3"/>
      <c r="E75" s="20">
        <v>10</v>
      </c>
      <c r="F75" s="17" t="str">
        <f>IF(COUNTBLANK('Cage 10'!$D$18:$AG$18)=30,"",COUNTIF('Cage 10'!$D$18:$AG$18,0))</f>
        <v/>
      </c>
      <c r="G75" s="18" t="str">
        <f>IF(COUNTBLANK('Cage 10'!$D$18:$AG$18)=30,"",COUNTIF('Cage 10'!$D$18:$AG$18,1))</f>
        <v/>
      </c>
      <c r="H75" s="16" t="str">
        <f>IF(COUNTBLANK('Cage 10'!$D$18:$AG$18)=30,"",COUNTIF('Cage 10'!$D$18:$AG$18,2))</f>
        <v/>
      </c>
      <c r="I75" s="19" t="str">
        <f>IF(COUNTBLANK('Cage 10'!$D$18:$AG$18)=30,"",COUNTIF('Cage 10'!$D$18:$AG$18,3))</f>
        <v/>
      </c>
      <c r="J75" s="17" t="str">
        <f>IF(COUNTBLANK('Cage 10'!$D$19:$AG$19)=30,"",COUNTIF('Cage 10'!$D$19:$AG$19,0))</f>
        <v/>
      </c>
      <c r="K75" s="18" t="str">
        <f>IF(COUNTBLANK('Cage 10'!$D$19:$AG$19)=30,"",COUNTIF('Cage 10'!$D$19:$AG$19,1))</f>
        <v/>
      </c>
      <c r="L75" s="16" t="str">
        <f>IF(COUNTBLANK('Cage 10'!$D$19:$AG$19)=30,"",COUNTIF('Cage 10'!$D$19:$AG$19,2))</f>
        <v/>
      </c>
      <c r="M75" s="19" t="str">
        <f>IF(COUNTBLANK('Cage 10'!$D$19:$AG$19)=30,"",COUNTIF('Cage 10'!$D$19:$AG$19,3))</f>
        <v/>
      </c>
      <c r="N75" s="3"/>
      <c r="O75" s="5"/>
      <c r="P75" s="5"/>
      <c r="Q75" s="5"/>
      <c r="R75" s="5"/>
      <c r="S75" s="5"/>
      <c r="T75" s="5"/>
      <c r="U75" s="5"/>
      <c r="V75" s="5"/>
      <c r="W75" s="5"/>
      <c r="X75" s="5"/>
    </row>
    <row r="76" spans="1:24" ht="21" x14ac:dyDescent="0.2">
      <c r="A76" s="5"/>
      <c r="B76" s="5"/>
      <c r="C76" s="5"/>
      <c r="D76" s="3"/>
      <c r="E76" s="20">
        <v>11</v>
      </c>
      <c r="F76" s="17" t="str">
        <f>IF(COUNTBLANK('Cage 11'!$D$18:$AG$18)=30,"",COUNTIF('Cage 11'!$D$18:$AG$18,0))</f>
        <v/>
      </c>
      <c r="G76" s="18" t="str">
        <f>IF(COUNTBLANK('Cage 11'!$D$18:$AG$18)=30,"",COUNTIF('Cage 11'!$D$18:$AG$18,1))</f>
        <v/>
      </c>
      <c r="H76" s="16" t="str">
        <f>IF(COUNTBLANK('Cage 11'!$D$18:$AG$18)=30,"",COUNTIF('Cage 11'!$D$18:$AG$18,2))</f>
        <v/>
      </c>
      <c r="I76" s="19" t="str">
        <f>IF(COUNTBLANK('Cage 11'!$D$18:$AG$18)=30,"",COUNTIF('Cage 11'!$D$18:$AG$18,3))</f>
        <v/>
      </c>
      <c r="J76" s="17" t="str">
        <f>IF(COUNTBLANK('Cage 11'!$D$19:$AG$19)=30,"",COUNTIF('Cage 11'!$D$19:$AG$19,0))</f>
        <v/>
      </c>
      <c r="K76" s="18" t="str">
        <f>IF(COUNTBLANK('Cage 11'!$D$19:$AG$19)=30,"",COUNTIF('Cage 11'!$D$19:$AG$19,1))</f>
        <v/>
      </c>
      <c r="L76" s="16" t="str">
        <f>IF(COUNTBLANK('Cage 11'!$D$19:$AG$19)=30,"",COUNTIF('Cage 11'!$D$19:$AG$19,2))</f>
        <v/>
      </c>
      <c r="M76" s="19" t="str">
        <f>IF(COUNTBLANK('Cage 11'!$D$19:$AG$19)=30,"",COUNTIF('Cage 11'!$D$19:$AG$19,3))</f>
        <v/>
      </c>
      <c r="N76" s="3"/>
      <c r="O76" s="5"/>
      <c r="P76" s="5"/>
      <c r="Q76" s="5"/>
      <c r="R76" s="5"/>
      <c r="S76" s="5"/>
      <c r="T76" s="5"/>
      <c r="U76" s="5"/>
      <c r="V76" s="5"/>
      <c r="W76" s="5"/>
      <c r="X76" s="5"/>
    </row>
    <row r="77" spans="1:24" ht="21" x14ac:dyDescent="0.2">
      <c r="A77" s="5"/>
      <c r="B77" s="5"/>
      <c r="C77" s="5"/>
      <c r="D77" s="3"/>
      <c r="E77" s="20">
        <v>12</v>
      </c>
      <c r="F77" s="17" t="str">
        <f>IF(COUNTBLANK('Cage 12'!$D$18:$AG$18)=30,"",COUNTIF('Cage 12'!$D$18:$AG$18,0))</f>
        <v/>
      </c>
      <c r="G77" s="18" t="str">
        <f>IF(COUNTBLANK('Cage 12'!$D$18:$AG$18)=30,"",COUNTIF('Cage 12'!$D$18:$AG$18,1))</f>
        <v/>
      </c>
      <c r="H77" s="16" t="str">
        <f>IF(COUNTBLANK('Cage 12'!$D$18:$AG$18)=30,"",COUNTIF('Cage 12'!$D$18:$AG$18,2))</f>
        <v/>
      </c>
      <c r="I77" s="19" t="str">
        <f>IF(COUNTBLANK('Cage 12'!$D$18:$AG$18)=30,"",COUNTIF('Cage 12'!$D$18:$AG$18,3))</f>
        <v/>
      </c>
      <c r="J77" s="17" t="str">
        <f>IF(COUNTBLANK('Cage 12'!$D$19:$AG$19)=30,"",COUNTIF('Cage 12'!$D$19:$AG$19,0))</f>
        <v/>
      </c>
      <c r="K77" s="18" t="str">
        <f>IF(COUNTBLANK('Cage 12'!$D$19:$AG$19)=30,"",COUNTIF('Cage 12'!$D$19:$AG$19,1))</f>
        <v/>
      </c>
      <c r="L77" s="16" t="str">
        <f>IF(COUNTBLANK('Cage 12'!$D$19:$AG$19)=30,"",COUNTIF('Cage 12'!$D$19:$AG$19,2))</f>
        <v/>
      </c>
      <c r="M77" s="19" t="str">
        <f>IF(COUNTBLANK('Cage 12'!$D$19:$AG$19)=30,"",COUNTIF('Cage 12'!$D$19:$AG$19,3))</f>
        <v/>
      </c>
      <c r="N77" s="3"/>
      <c r="O77" s="5"/>
      <c r="P77" s="5"/>
      <c r="Q77" s="5"/>
      <c r="R77" s="5"/>
      <c r="S77" s="5"/>
      <c r="T77" s="5"/>
      <c r="U77" s="5"/>
      <c r="V77" s="5"/>
      <c r="W77" s="5"/>
      <c r="X77" s="5"/>
    </row>
    <row r="78" spans="1:24" ht="21" x14ac:dyDescent="0.2">
      <c r="A78" s="5"/>
      <c r="B78" s="5"/>
      <c r="C78" s="5"/>
      <c r="D78" s="3"/>
      <c r="E78" s="20">
        <v>13</v>
      </c>
      <c r="F78" s="17" t="str">
        <f>IF(COUNTBLANK('Cage 13'!$D$18:$AG$18)=30,"",COUNTIF('Cage 13'!$D$18:$AG$18,0))</f>
        <v/>
      </c>
      <c r="G78" s="18" t="str">
        <f>IF(COUNTBLANK('Cage 13'!$D$18:$AG$18)=30,"",COUNTIF('Cage 13'!$D$18:$AG$18,1))</f>
        <v/>
      </c>
      <c r="H78" s="16" t="str">
        <f>IF(COUNTBLANK('Cage 13'!$D$18:$AG$18)=30,"",COUNTIF('Cage 13'!$D$18:$AG$18,2))</f>
        <v/>
      </c>
      <c r="I78" s="19" t="str">
        <f>IF(COUNTBLANK('Cage 13'!$D$18:$AG$18)=30,"",COUNTIF('Cage 13'!$D$18:$AG$18,3))</f>
        <v/>
      </c>
      <c r="J78" s="17" t="str">
        <f>IF(COUNTBLANK('Cage 13'!$D$19:$AG$19)=30,"",COUNTIF('Cage 13'!$D$19:$AG$19,0))</f>
        <v/>
      </c>
      <c r="K78" s="18" t="str">
        <f>IF(COUNTBLANK('Cage 13'!$D$19:$AG$19)=30,"",COUNTIF('Cage 13'!$D$19:$AG$19,1))</f>
        <v/>
      </c>
      <c r="L78" s="16" t="str">
        <f>IF(COUNTBLANK('Cage 13'!$D$19:$AG$19)=30,"",COUNTIF('Cage 13'!$D$19:$AG$19,2))</f>
        <v/>
      </c>
      <c r="M78" s="19" t="str">
        <f>IF(COUNTBLANK('Cage 13'!$D$19:$AG$19)=30,"",COUNTIF('Cage 13'!$D$19:$AG$19,3))</f>
        <v/>
      </c>
      <c r="N78" s="3"/>
      <c r="O78" s="5"/>
      <c r="P78" s="5"/>
      <c r="Q78" s="5"/>
      <c r="R78" s="5"/>
      <c r="S78" s="5"/>
      <c r="T78" s="5"/>
      <c r="U78" s="5"/>
      <c r="V78" s="10"/>
      <c r="W78" s="10"/>
      <c r="X78" s="10"/>
    </row>
    <row r="79" spans="1:24" ht="21" x14ac:dyDescent="0.2">
      <c r="A79" s="5"/>
      <c r="B79" s="5"/>
      <c r="C79" s="5"/>
      <c r="D79" s="3"/>
      <c r="E79" s="20">
        <v>14</v>
      </c>
      <c r="F79" s="17" t="str">
        <f>IF(COUNTBLANK('Cage 14'!$D$18:$AG$18)=30,"",COUNTIF('Cage 14'!$D$18:$AG$18,0))</f>
        <v/>
      </c>
      <c r="G79" s="18" t="str">
        <f>IF(COUNTBLANK('Cage 14'!$D$18:$AG$18)=30,"",COUNTIF('Cage 14'!$D$18:$AG$18,1))</f>
        <v/>
      </c>
      <c r="H79" s="16" t="str">
        <f>IF(COUNTBLANK('Cage 14'!$D$18:$AG$18)=30,"",COUNTIF('Cage 14'!$D$18:$AG$18,2))</f>
        <v/>
      </c>
      <c r="I79" s="19" t="str">
        <f>IF(COUNTBLANK('Cage 14'!$D$18:$AG$18)=30,"",COUNTIF('Cage 14'!$D$18:$AG$18,3))</f>
        <v/>
      </c>
      <c r="J79" s="17" t="str">
        <f>IF(COUNTBLANK('Cage 14'!$D$19:$AG$19)=30,"",COUNTIF('Cage 14'!$D$19:$AG$19,0))</f>
        <v/>
      </c>
      <c r="K79" s="18" t="str">
        <f>IF(COUNTBLANK('Cage 14'!$D$19:$AG$19)=30,"",COUNTIF('Cage 14'!$D$19:$AG$19,1))</f>
        <v/>
      </c>
      <c r="L79" s="16" t="str">
        <f>IF(COUNTBLANK('Cage 14'!$D$19:$AG$19)=30,"",COUNTIF('Cage 14'!$D$19:$AG$19,2))</f>
        <v/>
      </c>
      <c r="M79" s="19" t="str">
        <f>IF(COUNTBLANK('Cage 14'!$D$19:$AG$19)=30,"",COUNTIF('Cage 14'!$D$19:$AG$19,3))</f>
        <v/>
      </c>
      <c r="N79" s="3"/>
      <c r="O79" s="5"/>
      <c r="P79" s="5"/>
      <c r="Q79" s="5"/>
      <c r="R79" s="5"/>
      <c r="S79" s="5"/>
      <c r="T79" s="5"/>
      <c r="U79" s="5"/>
      <c r="V79" s="10"/>
      <c r="W79" s="10"/>
      <c r="X79" s="10"/>
    </row>
    <row r="80" spans="1:24" ht="22" thickBot="1" x14ac:dyDescent="0.25">
      <c r="A80" s="5"/>
      <c r="B80" s="5"/>
      <c r="C80" s="5"/>
      <c r="D80" s="3"/>
      <c r="E80" s="15">
        <v>15</v>
      </c>
      <c r="F80" s="17" t="str">
        <f>IF(COUNTBLANK('Cage 15'!$D$18:$AG$18)=30,"",COUNTIF('Cage 15'!$D$18:$AG$18,0))</f>
        <v/>
      </c>
      <c r="G80" s="18" t="str">
        <f>IF(COUNTBLANK('Cage 15'!$D$18:$AG$18)=30,"",COUNTIF('Cage 15'!$D$18:$AG$18,1))</f>
        <v/>
      </c>
      <c r="H80" s="16" t="str">
        <f>IF(COUNTBLANK('Cage 15'!$D$18:$AG$18)=30,"",COUNTIF('Cage 15'!$D$18:$AG$18,2))</f>
        <v/>
      </c>
      <c r="I80" s="19" t="str">
        <f>IF(COUNTBLANK('Cage 15'!$D$18:$AG$18)=30,"",COUNTIF('Cage 15'!$D$18:$AG$18,3))</f>
        <v/>
      </c>
      <c r="J80" s="17" t="str">
        <f>IF(COUNTBLANK('Cage 15'!$D$19:$AG$19)=30,"",COUNTIF('Cage 15'!$D$19:$AG$19,0))</f>
        <v/>
      </c>
      <c r="K80" s="18" t="str">
        <f>IF(COUNTBLANK('Cage 15'!$D$19:$AG$19)=30,"",COUNTIF('Cage 15'!$D$19:$AG$19,1))</f>
        <v/>
      </c>
      <c r="L80" s="16" t="str">
        <f>IF(COUNTBLANK('Cage 15'!$D$19:$AG$19)=30,"",COUNTIF('Cage 15'!$D$19:$AG$19,2))</f>
        <v/>
      </c>
      <c r="M80" s="19" t="str">
        <f>IF(COUNTBLANK('Cage 15'!$D$19:$AG$19)=30,"",COUNTIF('Cage 15'!$D$19:$AG$19,3))</f>
        <v/>
      </c>
      <c r="N80" s="3"/>
      <c r="O80" s="5"/>
      <c r="P80" s="5"/>
      <c r="Q80" s="5"/>
      <c r="R80" s="5"/>
      <c r="S80" s="5"/>
      <c r="T80" s="5"/>
      <c r="U80" s="5"/>
      <c r="V80" s="10"/>
      <c r="W80" s="10"/>
      <c r="X80" s="10"/>
    </row>
    <row r="81" spans="1:24" ht="22" thickBot="1" x14ac:dyDescent="0.25">
      <c r="A81" s="5"/>
      <c r="B81" s="5"/>
      <c r="C81" s="5"/>
      <c r="D81" s="3"/>
      <c r="E81" s="190" t="s">
        <v>1</v>
      </c>
      <c r="F81" s="21">
        <f t="shared" ref="F81:M81" si="2">SUM(F66:F80)</f>
        <v>0</v>
      </c>
      <c r="G81" s="22">
        <f t="shared" si="2"/>
        <v>0</v>
      </c>
      <c r="H81" s="23">
        <f t="shared" si="2"/>
        <v>0</v>
      </c>
      <c r="I81" s="24">
        <f t="shared" si="2"/>
        <v>0</v>
      </c>
      <c r="J81" s="21">
        <f t="shared" si="2"/>
        <v>0</v>
      </c>
      <c r="K81" s="22">
        <f t="shared" si="2"/>
        <v>0</v>
      </c>
      <c r="L81" s="23">
        <f t="shared" si="2"/>
        <v>0</v>
      </c>
      <c r="M81" s="24">
        <f t="shared" si="2"/>
        <v>0</v>
      </c>
      <c r="N81" s="3"/>
      <c r="O81" s="5"/>
      <c r="P81" s="5"/>
      <c r="Q81" s="5"/>
      <c r="R81" s="5"/>
      <c r="S81" s="5"/>
      <c r="T81" s="5"/>
      <c r="U81" s="5"/>
      <c r="V81" s="10"/>
      <c r="W81" s="10"/>
      <c r="X81" s="10"/>
    </row>
    <row r="82" spans="1:24" ht="19" x14ac:dyDescent="0.2">
      <c r="A82" s="5"/>
      <c r="B82" s="5"/>
      <c r="C82" s="5"/>
      <c r="D82" s="3"/>
      <c r="E82" s="4"/>
      <c r="F82" s="3"/>
      <c r="G82" s="3"/>
      <c r="H82" s="3"/>
      <c r="I82" s="3"/>
      <c r="J82" s="3"/>
      <c r="K82" s="3"/>
      <c r="L82" s="3"/>
      <c r="M82" s="3"/>
      <c r="N82" s="3"/>
      <c r="O82" s="5"/>
      <c r="P82" s="5"/>
      <c r="Q82" s="5"/>
      <c r="R82" s="5"/>
      <c r="S82" s="5"/>
      <c r="T82" s="5"/>
      <c r="U82" s="5"/>
      <c r="V82" s="10"/>
      <c r="W82" s="10"/>
      <c r="X82" s="10"/>
    </row>
    <row r="83" spans="1:24" ht="20" thickBot="1" x14ac:dyDescent="0.25">
      <c r="A83" s="5"/>
      <c r="B83" s="5"/>
      <c r="C83" s="5"/>
      <c r="D83" s="3"/>
      <c r="E83" s="4"/>
      <c r="F83" s="3"/>
      <c r="G83" s="3"/>
      <c r="H83" s="3"/>
      <c r="I83" s="3"/>
      <c r="J83" s="3"/>
      <c r="K83" s="3"/>
      <c r="L83" s="3"/>
      <c r="M83" s="3"/>
      <c r="N83" s="3"/>
      <c r="O83" s="5"/>
      <c r="P83" s="5"/>
      <c r="Q83" s="5"/>
      <c r="R83" s="5"/>
      <c r="S83" s="5"/>
      <c r="T83" s="5"/>
      <c r="U83" s="5"/>
      <c r="V83" s="10"/>
      <c r="W83" s="10"/>
      <c r="X83" s="10"/>
    </row>
    <row r="84" spans="1:24" ht="18.75" customHeight="1" x14ac:dyDescent="0.2">
      <c r="A84" s="5"/>
      <c r="B84" s="5"/>
      <c r="C84" s="5"/>
      <c r="D84" s="3"/>
      <c r="E84" s="447" t="s">
        <v>19</v>
      </c>
      <c r="F84" s="439" t="s">
        <v>90</v>
      </c>
      <c r="G84" s="440"/>
      <c r="H84" s="440"/>
      <c r="I84" s="440"/>
      <c r="J84" s="439" t="s">
        <v>91</v>
      </c>
      <c r="K84" s="440"/>
      <c r="L84" s="440"/>
      <c r="M84" s="441"/>
      <c r="N84" s="3"/>
      <c r="O84" s="5"/>
      <c r="P84" s="5"/>
      <c r="Q84" s="5"/>
      <c r="R84" s="5"/>
      <c r="S84" s="5"/>
      <c r="T84" s="5"/>
      <c r="U84" s="5"/>
      <c r="V84" s="5"/>
      <c r="W84" s="5"/>
      <c r="X84" s="5"/>
    </row>
    <row r="85" spans="1:24" ht="18.75" customHeight="1" x14ac:dyDescent="0.2">
      <c r="A85" s="5"/>
      <c r="B85" s="5"/>
      <c r="C85" s="5"/>
      <c r="D85" s="3"/>
      <c r="E85" s="448"/>
      <c r="F85" s="442"/>
      <c r="G85" s="443"/>
      <c r="H85" s="443"/>
      <c r="I85" s="443"/>
      <c r="J85" s="442"/>
      <c r="K85" s="443"/>
      <c r="L85" s="443"/>
      <c r="M85" s="444"/>
      <c r="N85" s="3"/>
      <c r="O85" s="5"/>
      <c r="P85" s="5"/>
      <c r="Q85" s="5"/>
      <c r="R85" s="5"/>
      <c r="S85" s="5"/>
      <c r="T85" s="5"/>
      <c r="U85" s="5"/>
      <c r="V85" s="5"/>
      <c r="W85" s="5"/>
      <c r="X85" s="5"/>
    </row>
    <row r="86" spans="1:24" ht="40.5" customHeight="1" thickBot="1" x14ac:dyDescent="0.25">
      <c r="A86" s="5"/>
      <c r="B86" s="5"/>
      <c r="C86" s="5"/>
      <c r="D86" s="3"/>
      <c r="E86" s="449"/>
      <c r="F86" s="186" t="s">
        <v>92</v>
      </c>
      <c r="G86" s="187" t="s">
        <v>93</v>
      </c>
      <c r="H86" s="187" t="s">
        <v>94</v>
      </c>
      <c r="I86" s="189" t="s">
        <v>95</v>
      </c>
      <c r="J86" s="186" t="s">
        <v>96</v>
      </c>
      <c r="K86" s="187" t="s">
        <v>97</v>
      </c>
      <c r="L86" s="187" t="s">
        <v>98</v>
      </c>
      <c r="M86" s="189" t="s">
        <v>99</v>
      </c>
      <c r="N86" s="3"/>
      <c r="O86" s="5"/>
      <c r="P86" s="5"/>
      <c r="Q86" s="5"/>
      <c r="R86" s="5"/>
      <c r="S86" s="5"/>
      <c r="T86" s="5"/>
      <c r="U86" s="5"/>
      <c r="V86" s="5"/>
      <c r="W86" s="5"/>
      <c r="X86" s="5"/>
    </row>
    <row r="87" spans="1:24" ht="21" x14ac:dyDescent="0.2">
      <c r="A87" s="5"/>
      <c r="B87" s="5"/>
      <c r="C87" s="5"/>
      <c r="D87" s="3"/>
      <c r="E87" s="15">
        <v>1</v>
      </c>
      <c r="F87" s="32" t="str">
        <f>IF(COUNTBLANK('Cage 1'!$D$20:$AG$20)=30,"",COUNTIF('Cage 1'!$D$20:$AG$20,0))</f>
        <v/>
      </c>
      <c r="G87" s="32" t="str">
        <f>IF(COUNTBLANK('Cage 1'!$D$20:$AG$20)=30,"",COUNTIF('Cage 1'!$D$20:$AG$20,1))</f>
        <v/>
      </c>
      <c r="H87" s="32" t="str">
        <f>IF(COUNTBLANK('Cage 1'!$D$20:$AG$20)=30,"",COUNTIF('Cage 1'!$D$20:$AG$20,2))</f>
        <v/>
      </c>
      <c r="I87" s="36" t="str">
        <f>IF(COUNTBLANK('Cage 1'!$D$20:$AG$20)=30,"",COUNTIF('Cage 1'!$D$20:$AG$20,3))</f>
        <v/>
      </c>
      <c r="J87" s="32" t="str">
        <f>IF(COUNTBLANK('Cage 1'!$D$15:$AG$15)=30,"",COUNTIF('Cage 1'!$D$15:$AG$15,0))</f>
        <v/>
      </c>
      <c r="K87" s="32" t="str">
        <f>IF(COUNTBLANK('Cage 1'!$D$15:$AG$15)=30,"",COUNTIF('Cage 1'!$D$15:$AG$15,1))</f>
        <v/>
      </c>
      <c r="L87" s="32" t="str">
        <f>IF(COUNTBLANK('Cage 1'!$D$15:$AG$15)=30,"",COUNTIF('Cage 1'!$D$15:$AG$15,2))</f>
        <v/>
      </c>
      <c r="M87" s="33" t="str">
        <f>IF(COUNTBLANK('Cage 1'!$D$15:$AG$15)=30,"",COUNTIF('Cage 1'!$D$15:$AG$15,3))</f>
        <v/>
      </c>
      <c r="N87" s="3"/>
      <c r="O87" s="5"/>
      <c r="P87" s="5"/>
      <c r="Q87" s="5"/>
      <c r="R87" s="5"/>
      <c r="S87" s="5"/>
      <c r="T87" s="5"/>
      <c r="U87" s="5"/>
      <c r="V87" s="5"/>
      <c r="W87" s="5"/>
      <c r="X87" s="5"/>
    </row>
    <row r="88" spans="1:24" ht="21" x14ac:dyDescent="0.2">
      <c r="A88" s="5"/>
      <c r="B88" s="5"/>
      <c r="C88" s="5"/>
      <c r="D88" s="3"/>
      <c r="E88" s="20">
        <v>2</v>
      </c>
      <c r="F88" s="17" t="str">
        <f>IF(COUNTBLANK('Cage 2'!$D$20:$AG$20)=30,"",COUNTIF('Cage 2'!$D$20:$AG$20,0))</f>
        <v/>
      </c>
      <c r="G88" s="17" t="str">
        <f>IF(COUNTBLANK('Cage 2'!$D$20:$AG$20)=30,"",COUNTIF('Cage 2'!$D$20:$AG$20,1))</f>
        <v/>
      </c>
      <c r="H88" s="17" t="str">
        <f>IF(COUNTBLANK('Cage 2'!$D$20:$AG$20)=30,"",COUNTIF('Cage 2'!$D$20:$AG$20,2))</f>
        <v/>
      </c>
      <c r="I88" s="29" t="str">
        <f>IF(COUNTBLANK('Cage 2'!$D$20:$AG$20)=30,"",COUNTIF('Cage 2'!$D$20:$AG$20,3))</f>
        <v/>
      </c>
      <c r="J88" s="17" t="str">
        <f>IF(COUNTBLANK('Cage 2'!$D$15:$AG$15)=30,"",COUNTIF('Cage 2'!$D$15:$AG$15,0))</f>
        <v/>
      </c>
      <c r="K88" s="17" t="str">
        <f>IF(COUNTBLANK('Cage 2'!$D$15:$AG$15)=30,"",COUNTIF('Cage 2'!$D$15:$AG$15,1))</f>
        <v/>
      </c>
      <c r="L88" s="17" t="str">
        <f>IF(COUNTBLANK('Cage 2'!$D$15:$AG$15)=30,"",COUNTIF('Cage 2'!$D$15:$AG$15,2))</f>
        <v/>
      </c>
      <c r="M88" s="25" t="str">
        <f>IF(COUNTBLANK('Cage 2'!$D$15:$AG$15)=30,"",COUNTIF('Cage 2'!$D$15:$AG$15,3))</f>
        <v/>
      </c>
      <c r="N88" s="3"/>
      <c r="O88" s="5"/>
      <c r="P88" s="5"/>
      <c r="Q88" s="5"/>
      <c r="R88" s="5"/>
      <c r="S88" s="5"/>
      <c r="T88" s="5"/>
      <c r="U88" s="5"/>
      <c r="V88" s="5"/>
      <c r="W88" s="5"/>
      <c r="X88" s="5"/>
    </row>
    <row r="89" spans="1:24" ht="21" x14ac:dyDescent="0.2">
      <c r="A89" s="5"/>
      <c r="B89" s="5"/>
      <c r="C89" s="5"/>
      <c r="D89" s="3"/>
      <c r="E89" s="20">
        <v>3</v>
      </c>
      <c r="F89" s="17" t="str">
        <f>IF(COUNTBLANK('Cage 3'!$D$20:$AG$20)=30,"",COUNTIF('Cage 3'!$D$20:$AG$20,0))</f>
        <v/>
      </c>
      <c r="G89" s="17" t="str">
        <f>IF(COUNTBLANK('Cage 3'!$D$20:$AG$20)=30,"",COUNTIF('Cage 3'!$D$20:$AG$20,1))</f>
        <v/>
      </c>
      <c r="H89" s="17" t="str">
        <f>IF(COUNTBLANK('Cage 3'!$D$20:$AG$20)=30,"",COUNTIF('Cage 3'!$D$20:$AG$20,2))</f>
        <v/>
      </c>
      <c r="I89" s="29" t="str">
        <f>IF(COUNTBLANK('Cage 3'!$D$20:$AG$20)=30,"",COUNTIF('Cage 3'!$D$20:$AG$20,3))</f>
        <v/>
      </c>
      <c r="J89" s="17" t="str">
        <f>IF(COUNTBLANK('Cage 3'!$D$15:$AG$15)=30,"",COUNTIF('Cage 3'!$D$15:$AG$15,0))</f>
        <v/>
      </c>
      <c r="K89" s="17" t="str">
        <f>IF(COUNTBLANK('Cage 3'!$D$15:$AG$15)=30,"",COUNTIF('Cage 3'!$D$15:$AG$15,1))</f>
        <v/>
      </c>
      <c r="L89" s="17" t="str">
        <f>IF(COUNTBLANK('Cage 3'!$D$15:$AG$15)=30,"",COUNTIF('Cage 3'!$D$15:$AG$15,2))</f>
        <v/>
      </c>
      <c r="M89" s="25" t="str">
        <f>IF(COUNTBLANK('Cage 3'!$D$15:$AG$15)=30,"",COUNTIF('Cage 3'!$D$15:$AG$15,3))</f>
        <v/>
      </c>
      <c r="N89" s="3"/>
      <c r="O89" s="5"/>
      <c r="P89" s="5"/>
      <c r="Q89" s="5"/>
      <c r="R89" s="5"/>
      <c r="S89" s="5"/>
      <c r="T89" s="5"/>
      <c r="U89" s="5"/>
      <c r="V89" s="5"/>
      <c r="W89" s="5"/>
      <c r="X89" s="5"/>
    </row>
    <row r="90" spans="1:24" ht="21" x14ac:dyDescent="0.2">
      <c r="A90" s="5"/>
      <c r="B90" s="5"/>
      <c r="C90" s="5"/>
      <c r="D90" s="3"/>
      <c r="E90" s="20">
        <v>4</v>
      </c>
      <c r="F90" s="17" t="str">
        <f>IF(COUNTBLANK('Cage 4'!$D$20:$AG$20)=30,"",COUNTIF('Cage 4'!$D$20:$AG$20,0))</f>
        <v/>
      </c>
      <c r="G90" s="17" t="str">
        <f>IF(COUNTBLANK('Cage 4'!$D$20:$AG$20)=30,"",COUNTIF('Cage 4'!$D$20:$AG$20,1))</f>
        <v/>
      </c>
      <c r="H90" s="17" t="str">
        <f>IF(COUNTBLANK('Cage 4'!$D$20:$AG$20)=30,"",COUNTIF('Cage 4'!$D$20:$AG$20,2))</f>
        <v/>
      </c>
      <c r="I90" s="29" t="str">
        <f>IF(COUNTBLANK('Cage 4'!$D$20:$AG$20)=30,"",COUNTIF('Cage 4'!$D$20:$AG$20,3))</f>
        <v/>
      </c>
      <c r="J90" s="17" t="str">
        <f>IF(COUNTBLANK('Cage 4'!$D$15:$AG$15)=30,"",COUNTIF('Cage 4'!$D$15:$AG$15,0))</f>
        <v/>
      </c>
      <c r="K90" s="17" t="str">
        <f>IF(COUNTBLANK('Cage 4'!$D$15:$AG$15)=30,"",COUNTIF('Cage 4'!$D$15:$AG$15,1))</f>
        <v/>
      </c>
      <c r="L90" s="17" t="str">
        <f>IF(COUNTBLANK('Cage 4'!$D$15:$AG$15)=30,"",COUNTIF('Cage 4'!$D$15:$AG$15,2))</f>
        <v/>
      </c>
      <c r="M90" s="25" t="str">
        <f>IF(COUNTBLANK('Cage 4'!$D$15:$AG$15)=30,"",COUNTIF('Cage 4'!$D$15:$AG$15,3))</f>
        <v/>
      </c>
      <c r="N90" s="3"/>
      <c r="O90" s="5"/>
      <c r="P90" s="5"/>
      <c r="Q90" s="5"/>
      <c r="R90" s="5"/>
      <c r="S90" s="5"/>
      <c r="T90" s="5"/>
      <c r="U90" s="5"/>
      <c r="V90" s="5"/>
      <c r="W90" s="5"/>
      <c r="X90" s="5"/>
    </row>
    <row r="91" spans="1:24" ht="21" x14ac:dyDescent="0.2">
      <c r="A91" s="5"/>
      <c r="B91" s="5"/>
      <c r="C91" s="5"/>
      <c r="D91" s="3"/>
      <c r="E91" s="20">
        <v>5</v>
      </c>
      <c r="F91" s="17" t="str">
        <f>IF(COUNTBLANK('Cage 5'!$D$20:$AG$20)=30,"",COUNTIF('Cage 5'!$D$20:$AG$20,0))</f>
        <v/>
      </c>
      <c r="G91" s="17" t="str">
        <f>IF(COUNTBLANK('Cage 5'!$D$20:$AG$20)=30,"",COUNTIF('Cage 5'!$D$20:$AG$20,1))</f>
        <v/>
      </c>
      <c r="H91" s="17" t="str">
        <f>IF(COUNTBLANK('Cage 5'!$D$20:$AG$20)=30,"",COUNTIF('Cage 5'!$D$20:$AG$20,2))</f>
        <v/>
      </c>
      <c r="I91" s="29" t="str">
        <f>IF(COUNTBLANK('Cage 5'!$D$20:$AG$20)=30,"",COUNTIF('Cage 5'!$D$20:$AG$20,3))</f>
        <v/>
      </c>
      <c r="J91" s="17" t="str">
        <f>IF(COUNTBLANK('Cage 5'!$D$15:$AG$15)=30,"",COUNTIF('Cage 5'!$D$15:$AG$15,0))</f>
        <v/>
      </c>
      <c r="K91" s="17" t="str">
        <f>IF(COUNTBLANK('Cage 5'!$D$15:$AG$15)=30,"",COUNTIF('Cage 5'!$D$15:$AG$15,1))</f>
        <v/>
      </c>
      <c r="L91" s="17" t="str">
        <f>IF(COUNTBLANK('Cage 5'!$D$15:$AG$15)=30,"",COUNTIF('Cage 5'!$D$15:$AG$15,2))</f>
        <v/>
      </c>
      <c r="M91" s="25" t="str">
        <f>IF(COUNTBLANK('Cage 5'!$D$15:$AG$15)=30,"",COUNTIF('Cage 5'!$D$15:$AG$15,3))</f>
        <v/>
      </c>
      <c r="N91" s="3"/>
      <c r="O91" s="5"/>
      <c r="P91" s="5"/>
      <c r="Q91" s="5"/>
      <c r="R91" s="5"/>
      <c r="S91" s="5"/>
      <c r="T91" s="5"/>
      <c r="U91" s="5"/>
      <c r="V91" s="5"/>
      <c r="W91" s="5"/>
      <c r="X91" s="5"/>
    </row>
    <row r="92" spans="1:24" ht="21" x14ac:dyDescent="0.2">
      <c r="A92" s="5"/>
      <c r="B92" s="5"/>
      <c r="C92" s="5"/>
      <c r="D92" s="3"/>
      <c r="E92" s="20">
        <v>6</v>
      </c>
      <c r="F92" s="17" t="str">
        <f>IF(COUNTBLANK('Cage 6'!$D$20:$AG$20)=30,"",COUNTIF('Cage 6'!$D$20:$AG$20,0))</f>
        <v/>
      </c>
      <c r="G92" s="17" t="str">
        <f>IF(COUNTBLANK('Cage 6'!$D$20:$AG$20)=30,"",COUNTIF('Cage 6'!$D$20:$AG$20,1))</f>
        <v/>
      </c>
      <c r="H92" s="17" t="str">
        <f>IF(COUNTBLANK('Cage 6'!$D$20:$AG$20)=30,"",COUNTIF('Cage 6'!$D$20:$AG$20,2))</f>
        <v/>
      </c>
      <c r="I92" s="29" t="str">
        <f>IF(COUNTBLANK('Cage 6'!$D$20:$AG$20)=30,"",COUNTIF('Cage 6'!$D$20:$AG$20,3))</f>
        <v/>
      </c>
      <c r="J92" s="17" t="str">
        <f>IF(COUNTBLANK('Cage 6'!$D$15:$AG$15)=30,"",COUNTIF('Cage 6'!$D$15:$AG$15,0))</f>
        <v/>
      </c>
      <c r="K92" s="17" t="str">
        <f>IF(COUNTBLANK('Cage 6'!$D$15:$AG$15)=30,"",COUNTIF('Cage 6'!$D$15:$AG$15,1))</f>
        <v/>
      </c>
      <c r="L92" s="17" t="str">
        <f>IF(COUNTBLANK('Cage 6'!$D$15:$AG$15)=30,"",COUNTIF('Cage 6'!$D$15:$AG$15,2))</f>
        <v/>
      </c>
      <c r="M92" s="25" t="str">
        <f>IF(COUNTBLANK('Cage 6'!$D$15:$AG$15)=30,"",COUNTIF('Cage 6'!$D$15:$AG$15,3))</f>
        <v/>
      </c>
      <c r="N92" s="3"/>
      <c r="O92" s="5"/>
      <c r="P92" s="5"/>
      <c r="Q92" s="5"/>
      <c r="R92" s="5"/>
      <c r="S92" s="5"/>
      <c r="T92" s="5"/>
      <c r="U92" s="5"/>
      <c r="V92" s="5"/>
      <c r="W92" s="5"/>
      <c r="X92" s="5"/>
    </row>
    <row r="93" spans="1:24" ht="21" x14ac:dyDescent="0.2">
      <c r="A93" s="5"/>
      <c r="B93" s="5"/>
      <c r="C93" s="5"/>
      <c r="D93" s="3"/>
      <c r="E93" s="20">
        <v>7</v>
      </c>
      <c r="F93" s="17" t="str">
        <f>IF(COUNTBLANK('Cage 7'!$D$20:$AG$20)=30,"",COUNTIF('Cage 7'!$D$20:$AG$20,0))</f>
        <v/>
      </c>
      <c r="G93" s="17" t="str">
        <f>IF(COUNTBLANK('Cage 7'!$D$20:$AG$20)=30,"",COUNTIF('Cage 7'!$D$20:$AG$20,1))</f>
        <v/>
      </c>
      <c r="H93" s="17" t="str">
        <f>IF(COUNTBLANK('Cage 7'!$D$20:$AG$20)=30,"",COUNTIF('Cage 7'!$D$20:$AG$20,2))</f>
        <v/>
      </c>
      <c r="I93" s="29" t="str">
        <f>IF(COUNTBLANK('Cage 7'!$D$20:$AG$20)=30,"",COUNTIF('Cage 7'!$D$20:$AG$20,3))</f>
        <v/>
      </c>
      <c r="J93" s="17" t="str">
        <f>IF(COUNTBLANK('Cage 7'!$D$15:$AG$15)=30,"",COUNTIF('Cage 7'!$D$15:$AG$15,0))</f>
        <v/>
      </c>
      <c r="K93" s="17" t="str">
        <f>IF(COUNTBLANK('Cage 7'!$D$15:$AG$15)=30,"",COUNTIF('Cage 7'!$D$15:$AG$15,1))</f>
        <v/>
      </c>
      <c r="L93" s="17" t="str">
        <f>IF(COUNTBLANK('Cage 7'!$D$15:$AG$15)=30,"",COUNTIF('Cage 7'!$D$15:$AG$15,2))</f>
        <v/>
      </c>
      <c r="M93" s="25" t="str">
        <f>IF(COUNTBLANK('Cage 7'!$D$15:$AG$15)=30,"",COUNTIF('Cage 7'!$D$15:$AG$15,3))</f>
        <v/>
      </c>
      <c r="N93" s="3"/>
      <c r="O93" s="5"/>
      <c r="P93" s="5"/>
      <c r="Q93" s="5"/>
      <c r="R93" s="5"/>
      <c r="S93" s="5"/>
      <c r="T93" s="5"/>
      <c r="U93" s="5"/>
      <c r="V93" s="5"/>
      <c r="W93" s="5"/>
      <c r="X93" s="5"/>
    </row>
    <row r="94" spans="1:24" ht="21" x14ac:dyDescent="0.2">
      <c r="A94" s="5"/>
      <c r="B94" s="5"/>
      <c r="C94" s="5"/>
      <c r="D94" s="3"/>
      <c r="E94" s="20">
        <v>8</v>
      </c>
      <c r="F94" s="17" t="str">
        <f>IF(COUNTBLANK('Cage 8'!$D$20:$AG$20)=30,"",COUNTIF('Cage 8'!$D$20:$AG$20,0))</f>
        <v/>
      </c>
      <c r="G94" s="17" t="str">
        <f>IF(COUNTBLANK('Cage 8'!$D$20:$AG$20)=30,"",COUNTIF('Cage 8'!$D$20:$AG$20,1))</f>
        <v/>
      </c>
      <c r="H94" s="17" t="str">
        <f>IF(COUNTBLANK('Cage 8'!$D$20:$AG$20)=30,"",COUNTIF('Cage 8'!$D$20:$AG$20,2))</f>
        <v/>
      </c>
      <c r="I94" s="29" t="str">
        <f>IF(COUNTBLANK('Cage 8'!$D$20:$AG$20)=30,"",COUNTIF('Cage 8'!$D$20:$AG$20,3))</f>
        <v/>
      </c>
      <c r="J94" s="17" t="str">
        <f>IF(COUNTBLANK('Cage 8'!$D$15:$AG$15)=30,"",COUNTIF('Cage 8'!$D$15:$AG$15,0))</f>
        <v/>
      </c>
      <c r="K94" s="17" t="str">
        <f>IF(COUNTBLANK('Cage 8'!$D$15:$AG$15)=30,"",COUNTIF('Cage 8'!$D$15:$AG$15,1))</f>
        <v/>
      </c>
      <c r="L94" s="17" t="str">
        <f>IF(COUNTBLANK('Cage 8'!$D$15:$AG$15)=30,"",COUNTIF('Cage 8'!$D$15:$AG$15,2))</f>
        <v/>
      </c>
      <c r="M94" s="25" t="str">
        <f>IF(COUNTBLANK('Cage 8'!$D$15:$AG$15)=30,"",COUNTIF('Cage 8'!$D$15:$AG$15,3))</f>
        <v/>
      </c>
      <c r="N94" s="3"/>
      <c r="O94" s="5"/>
      <c r="P94" s="5"/>
      <c r="Q94" s="5"/>
      <c r="R94" s="5"/>
      <c r="S94" s="5"/>
      <c r="T94" s="5"/>
      <c r="U94" s="5"/>
      <c r="V94" s="5"/>
      <c r="W94" s="5"/>
      <c r="X94" s="5"/>
    </row>
    <row r="95" spans="1:24" ht="21" x14ac:dyDescent="0.2">
      <c r="A95" s="5"/>
      <c r="B95" s="5"/>
      <c r="C95" s="5"/>
      <c r="D95" s="3"/>
      <c r="E95" s="20">
        <v>9</v>
      </c>
      <c r="F95" s="17" t="str">
        <f>IF(COUNTBLANK('Cage 9'!$D$20:$AG$20)=30,"",COUNTIF('Cage 9'!$D$20:$AG$20,0))</f>
        <v/>
      </c>
      <c r="G95" s="17" t="str">
        <f>IF(COUNTBLANK('Cage 9'!$D$20:$AG$20)=30,"",COUNTIF('Cage 9'!$D$20:$AG$20,1))</f>
        <v/>
      </c>
      <c r="H95" s="17" t="str">
        <f>IF(COUNTBLANK('Cage 9'!$D$20:$AG$20)=30,"",COUNTIF('Cage 9'!$D$20:$AG$20,2))</f>
        <v/>
      </c>
      <c r="I95" s="29" t="str">
        <f>IF(COUNTBLANK('Cage 9'!$D$20:$AG$20)=30,"",COUNTIF('Cage 9'!$D$20:$AG$20,3))</f>
        <v/>
      </c>
      <c r="J95" s="17" t="str">
        <f>IF(COUNTBLANK('Cage 9'!$D$15:$AG$15)=30,"",COUNTIF('Cage 9'!$D$15:$AG$15,0))</f>
        <v/>
      </c>
      <c r="K95" s="17" t="str">
        <f>IF(COUNTBLANK('Cage 9'!$D$15:$AG$15)=30,"",COUNTIF('Cage 9'!$D$15:$AG$15,1))</f>
        <v/>
      </c>
      <c r="L95" s="17" t="str">
        <f>IF(COUNTBLANK('Cage 9'!$D$15:$AG$15)=30,"",COUNTIF('Cage 9'!$D$15:$AG$15,2))</f>
        <v/>
      </c>
      <c r="M95" s="25" t="str">
        <f>IF(COUNTBLANK('Cage 9'!$D$15:$AG$15)=30,"",COUNTIF('Cage 9'!$D$15:$AG$15,3))</f>
        <v/>
      </c>
      <c r="N95" s="3"/>
      <c r="O95" s="5"/>
      <c r="P95" s="5"/>
      <c r="Q95" s="5"/>
      <c r="R95" s="5"/>
      <c r="S95" s="5"/>
      <c r="T95" s="5"/>
      <c r="U95" s="5"/>
      <c r="V95" s="5"/>
      <c r="W95" s="5"/>
      <c r="X95" s="5"/>
    </row>
    <row r="96" spans="1:24" ht="21" x14ac:dyDescent="0.2">
      <c r="A96" s="5"/>
      <c r="B96" s="5"/>
      <c r="C96" s="5"/>
      <c r="D96" s="3"/>
      <c r="E96" s="20">
        <v>10</v>
      </c>
      <c r="F96" s="17" t="str">
        <f>IF(COUNTBLANK('Cage 10'!$D$20:$AG$20)=30,"",COUNTIF('Cage 10'!$D$20:$AG$20,0))</f>
        <v/>
      </c>
      <c r="G96" s="17" t="str">
        <f>IF(COUNTBLANK('Cage 10'!$D$20:$AG$20)=30,"",COUNTIF('Cage 10'!$D$20:$AG$20,1))</f>
        <v/>
      </c>
      <c r="H96" s="17" t="str">
        <f>IF(COUNTBLANK('Cage 10'!$D$20:$AG$20)=30,"",COUNTIF('Cage 10'!$D$20:$AG$20,2))</f>
        <v/>
      </c>
      <c r="I96" s="29" t="str">
        <f>IF(COUNTBLANK('Cage 10'!$D$20:$AG$20)=30,"",COUNTIF('Cage 10'!$D$20:$AG$20,3))</f>
        <v/>
      </c>
      <c r="J96" s="17" t="str">
        <f>IF(COUNTBLANK('Cage 10'!$D$15:$AG$15)=30,"",COUNTIF('Cage 10'!$D$15:$AG$15,0))</f>
        <v/>
      </c>
      <c r="K96" s="17" t="str">
        <f>IF(COUNTBLANK('Cage 10'!$D$15:$AG$15)=30,"",COUNTIF('Cage 10'!$D$15:$AG$15,1))</f>
        <v/>
      </c>
      <c r="L96" s="17" t="str">
        <f>IF(COUNTBLANK('Cage 10'!$D$15:$AG$15)=30,"",COUNTIF('Cage 10'!$D$15:$AG$15,2))</f>
        <v/>
      </c>
      <c r="M96" s="25" t="str">
        <f>IF(COUNTBLANK('Cage 10'!$D$15:$AG$15)=30,"",COUNTIF('Cage 10'!$D$15:$AG$15,3))</f>
        <v/>
      </c>
      <c r="N96" s="3"/>
      <c r="O96" s="5"/>
      <c r="P96" s="5"/>
      <c r="Q96" s="5"/>
      <c r="R96" s="5"/>
      <c r="S96" s="5"/>
      <c r="T96" s="5"/>
      <c r="U96" s="5"/>
      <c r="V96" s="5"/>
      <c r="W96" s="5"/>
      <c r="X96" s="5"/>
    </row>
    <row r="97" spans="1:24" ht="21" x14ac:dyDescent="0.2">
      <c r="A97" s="5"/>
      <c r="B97" s="5"/>
      <c r="C97" s="5"/>
      <c r="D97" s="3"/>
      <c r="E97" s="20">
        <v>11</v>
      </c>
      <c r="F97" s="17" t="str">
        <f>IF(COUNTBLANK('Cage 11'!$D$20:$AG$20)=30,"",COUNTIF('Cage 11'!$D$20:$AG$20,0))</f>
        <v/>
      </c>
      <c r="G97" s="17" t="str">
        <f>IF(COUNTBLANK('Cage 11'!$D$20:$AG$20)=30,"",COUNTIF('Cage 11'!$D$20:$AG$20,1))</f>
        <v/>
      </c>
      <c r="H97" s="17" t="str">
        <f>IF(COUNTBLANK('Cage 11'!$D$20:$AG$20)=30,"",COUNTIF('Cage 11'!$D$20:$AG$20,2))</f>
        <v/>
      </c>
      <c r="I97" s="29" t="str">
        <f>IF(COUNTBLANK('Cage 11'!$D$20:$AG$20)=30,"",COUNTIF('Cage 11'!$D$20:$AG$20,3))</f>
        <v/>
      </c>
      <c r="J97" s="17" t="str">
        <f>IF(COUNTBLANK('Cage 11'!$D$15:$AG$15)=30,"",COUNTIF('Cage 11'!$D$15:$AG$15,0))</f>
        <v/>
      </c>
      <c r="K97" s="17" t="str">
        <f>IF(COUNTBLANK('Cage 11'!$D$15:$AG$15)=30,"",COUNTIF('Cage 11'!$D$15:$AG$15,1))</f>
        <v/>
      </c>
      <c r="L97" s="17" t="str">
        <f>IF(COUNTBLANK('Cage 11'!$D$15:$AG$15)=30,"",COUNTIF('Cage 11'!$D$15:$AG$15,2))</f>
        <v/>
      </c>
      <c r="M97" s="25" t="str">
        <f>IF(COUNTBLANK('Cage 11'!$D$15:$AG$15)=30,"",COUNTIF('Cage 11'!$D$15:$AG$15,3))</f>
        <v/>
      </c>
      <c r="N97" s="3"/>
      <c r="O97" s="5"/>
      <c r="P97" s="5"/>
      <c r="Q97" s="5"/>
      <c r="R97" s="5"/>
      <c r="S97" s="5"/>
      <c r="T97" s="5"/>
      <c r="U97" s="5"/>
      <c r="V97" s="5"/>
      <c r="W97" s="5"/>
      <c r="X97" s="5"/>
    </row>
    <row r="98" spans="1:24" ht="21" x14ac:dyDescent="0.2">
      <c r="A98" s="5"/>
      <c r="B98" s="5"/>
      <c r="C98" s="5"/>
      <c r="D98" s="3"/>
      <c r="E98" s="20">
        <v>12</v>
      </c>
      <c r="F98" s="17" t="str">
        <f>IF(COUNTBLANK('Cage 12'!$D$20:$AG$20)=30,"",COUNTIF('Cage 12'!$D$20:$AG$20,0))</f>
        <v/>
      </c>
      <c r="G98" s="17" t="str">
        <f>IF(COUNTBLANK('Cage 12'!$D$20:$AG$20)=30,"",COUNTIF('Cage 12'!$D$20:$AG$20,1))</f>
        <v/>
      </c>
      <c r="H98" s="17" t="str">
        <f>IF(COUNTBLANK('Cage 12'!$D$20:$AG$20)=30,"",COUNTIF('Cage 12'!$D$20:$AG$20,2))</f>
        <v/>
      </c>
      <c r="I98" s="29" t="str">
        <f>IF(COUNTBLANK('Cage 12'!$D$20:$AG$20)=30,"",COUNTIF('Cage 12'!$D$20:$AG$20,3))</f>
        <v/>
      </c>
      <c r="J98" s="17" t="str">
        <f>IF(COUNTBLANK('Cage 12'!$D$15:$AG$15)=30,"",COUNTIF('Cage 12'!$D$15:$AG$15,0))</f>
        <v/>
      </c>
      <c r="K98" s="17" t="str">
        <f>IF(COUNTBLANK('Cage 12'!$D$15:$AG$15)=30,"",COUNTIF('Cage 12'!$D$15:$AG$15,1))</f>
        <v/>
      </c>
      <c r="L98" s="17" t="str">
        <f>IF(COUNTBLANK('Cage 12'!$D$15:$AG$15)=30,"",COUNTIF('Cage 12'!$D$15:$AG$15,2))</f>
        <v/>
      </c>
      <c r="M98" s="25" t="str">
        <f>IF(COUNTBLANK('Cage 12'!$D$15:$AG$15)=30,"",COUNTIF('Cage 12'!$D$15:$AG$15,3))</f>
        <v/>
      </c>
      <c r="N98" s="3"/>
      <c r="O98" s="5"/>
      <c r="P98" s="5"/>
      <c r="Q98" s="5"/>
      <c r="R98" s="5"/>
      <c r="S98" s="5"/>
      <c r="T98" s="5"/>
      <c r="U98" s="5"/>
      <c r="V98" s="5"/>
      <c r="W98" s="5"/>
      <c r="X98" s="5"/>
    </row>
    <row r="99" spans="1:24" ht="21" x14ac:dyDescent="0.2">
      <c r="A99" s="5"/>
      <c r="B99" s="5"/>
      <c r="C99" s="5"/>
      <c r="D99" s="3"/>
      <c r="E99" s="20">
        <v>13</v>
      </c>
      <c r="F99" s="17" t="str">
        <f>IF(COUNTBLANK('Cage 13'!$D$20:$AG$20)=30,"",COUNTIF('Cage 13'!$D$20:$AG$20,0))</f>
        <v/>
      </c>
      <c r="G99" s="17" t="str">
        <f>IF(COUNTBLANK('Cage 13'!$D$20:$AG$20)=30,"",COUNTIF('Cage 13'!$D$20:$AG$20,1))</f>
        <v/>
      </c>
      <c r="H99" s="17" t="str">
        <f>IF(COUNTBLANK('Cage 13'!$D$20:$AG$20)=30,"",COUNTIF('Cage 13'!$D$20:$AG$20,2))</f>
        <v/>
      </c>
      <c r="I99" s="29" t="str">
        <f>IF(COUNTBLANK('Cage 13'!$D$20:$AG$20)=30,"",COUNTIF('Cage 13'!$D$20:$AG$20,3))</f>
        <v/>
      </c>
      <c r="J99" s="17" t="str">
        <f>IF(COUNTBLANK('Cage 13'!$D$15:$AG$15)=30,"",COUNTIF('Cage 13'!$D$15:$AG$15,0))</f>
        <v/>
      </c>
      <c r="K99" s="17" t="str">
        <f>IF(COUNTBLANK('Cage 13'!$D$15:$AG$15)=30,"",COUNTIF('Cage 13'!$D$15:$AG$15,1))</f>
        <v/>
      </c>
      <c r="L99" s="17" t="str">
        <f>IF(COUNTBLANK('Cage 13'!$D$15:$AG$15)=30,"",COUNTIF('Cage 13'!$D$15:$AG$15,2))</f>
        <v/>
      </c>
      <c r="M99" s="25" t="str">
        <f>IF(COUNTBLANK('Cage 13'!$D$15:$AG$15)=30,"",COUNTIF('Cage 13'!$D$15:$AG$15,3))</f>
        <v/>
      </c>
      <c r="N99" s="3"/>
      <c r="O99" s="5"/>
      <c r="P99" s="5"/>
      <c r="Q99" s="5"/>
      <c r="R99" s="5"/>
      <c r="S99" s="5"/>
      <c r="T99" s="5"/>
      <c r="U99" s="5"/>
      <c r="V99" s="10"/>
      <c r="W99" s="10"/>
      <c r="X99" s="10"/>
    </row>
    <row r="100" spans="1:24" ht="21" x14ac:dyDescent="0.2">
      <c r="A100" s="5"/>
      <c r="B100" s="5"/>
      <c r="C100" s="5"/>
      <c r="D100" s="3"/>
      <c r="E100" s="20">
        <v>14</v>
      </c>
      <c r="F100" s="17" t="str">
        <f>IF(COUNTBLANK('Cage 14'!$D$20:$AG$20)=30,"",COUNTIF('Cage 14'!$D$20:$AG$20,0))</f>
        <v/>
      </c>
      <c r="G100" s="17" t="str">
        <f>IF(COUNTBLANK('Cage 14'!$D$20:$AG$20)=30,"",COUNTIF('Cage 14'!$D$20:$AG$20,1))</f>
        <v/>
      </c>
      <c r="H100" s="17" t="str">
        <f>IF(COUNTBLANK('Cage 14'!$D$20:$AG$20)=30,"",COUNTIF('Cage 14'!$D$20:$AG$20,2))</f>
        <v/>
      </c>
      <c r="I100" s="29" t="str">
        <f>IF(COUNTBLANK('Cage 14'!$D$20:$AG$20)=30,"",COUNTIF('Cage 14'!$D$20:$AG$20,3))</f>
        <v/>
      </c>
      <c r="J100" s="17" t="str">
        <f>IF(COUNTBLANK('Cage 14'!$D$15:$AG$15)=30,"",COUNTIF('Cage 14'!$D$15:$AG$15,0))</f>
        <v/>
      </c>
      <c r="K100" s="17" t="str">
        <f>IF(COUNTBLANK('Cage 14'!$D$15:$AG$15)=30,"",COUNTIF('Cage 14'!$D$15:$AG$15,1))</f>
        <v/>
      </c>
      <c r="L100" s="17" t="str">
        <f>IF(COUNTBLANK('Cage 14'!$D$15:$AG$15)=30,"",COUNTIF('Cage 14'!$D$15:$AG$15,2))</f>
        <v/>
      </c>
      <c r="M100" s="25" t="str">
        <f>IF(COUNTBLANK('Cage 14'!$D$15:$AG$15)=30,"",COUNTIF('Cage 14'!$D$15:$AG$15,3))</f>
        <v/>
      </c>
      <c r="N100" s="3"/>
      <c r="O100" s="5"/>
      <c r="P100" s="5"/>
      <c r="Q100" s="5"/>
      <c r="R100" s="5"/>
      <c r="S100" s="5"/>
      <c r="T100" s="5"/>
      <c r="U100" s="5"/>
      <c r="V100" s="10"/>
      <c r="W100" s="10"/>
      <c r="X100" s="10"/>
    </row>
    <row r="101" spans="1:24" ht="22" thickBot="1" x14ac:dyDescent="0.25">
      <c r="A101" s="5"/>
      <c r="B101" s="5"/>
      <c r="C101" s="5"/>
      <c r="D101" s="3"/>
      <c r="E101" s="15">
        <v>15</v>
      </c>
      <c r="F101" s="17" t="str">
        <f>IF(COUNTBLANK('Cage 15'!$D$20:$AG$20)=30,"",COUNTIF('Cage 15'!$D$20:$AG$20,0))</f>
        <v/>
      </c>
      <c r="G101" s="17" t="str">
        <f>IF(COUNTBLANK('Cage 15'!$D$20:$AG$20)=30,"",COUNTIF('Cage 15'!$D$20:$AG$20,1))</f>
        <v/>
      </c>
      <c r="H101" s="17" t="str">
        <f>IF(COUNTBLANK('Cage 15'!$D$20:$AG$20)=30,"",COUNTIF('Cage 15'!$D$20:$AG$20,2))</f>
        <v/>
      </c>
      <c r="I101" s="29" t="str">
        <f>IF(COUNTBLANK('Cage 15'!$D$20:$AG$20)=30,"",COUNTIF('Cage 15'!$D$20:$AG$20,3))</f>
        <v/>
      </c>
      <c r="J101" s="17" t="str">
        <f>IF(COUNTBLANK('Cage 15'!$D$15:$AG$15)=30,"",COUNTIF('Cage 15'!$D$15:$AG$15,0))</f>
        <v/>
      </c>
      <c r="K101" s="17" t="str">
        <f>IF(COUNTBLANK('Cage 15'!$D$15:$AG$15)=30,"",COUNTIF('Cage 15'!$D$15:$AG$15,1))</f>
        <v/>
      </c>
      <c r="L101" s="17" t="str">
        <f>IF(COUNTBLANK('Cage 15'!$D$15:$AG$15)=30,"",COUNTIF('Cage 15'!$D$15:$AG$15,2))</f>
        <v/>
      </c>
      <c r="M101" s="25" t="str">
        <f>IF(COUNTBLANK('Cage 15'!$D$15:$AG$15)=30,"",COUNTIF('Cage 15'!$D$15:$AG$15,3))</f>
        <v/>
      </c>
      <c r="N101" s="3"/>
      <c r="O101" s="5"/>
      <c r="P101" s="5"/>
      <c r="Q101" s="5"/>
      <c r="R101" s="5"/>
      <c r="S101" s="5"/>
      <c r="T101" s="5"/>
      <c r="U101" s="5"/>
      <c r="V101" s="10"/>
      <c r="W101" s="10"/>
      <c r="X101" s="10"/>
    </row>
    <row r="102" spans="1:24" ht="22" thickBot="1" x14ac:dyDescent="0.25">
      <c r="A102" s="5"/>
      <c r="B102" s="5"/>
      <c r="C102" s="5"/>
      <c r="D102" s="3"/>
      <c r="E102" s="190" t="s">
        <v>1</v>
      </c>
      <c r="F102" s="21">
        <f t="shared" ref="F102:M102" si="3">SUM(F87:F101)</f>
        <v>0</v>
      </c>
      <c r="G102" s="22">
        <f t="shared" si="3"/>
        <v>0</v>
      </c>
      <c r="H102" s="23">
        <f t="shared" si="3"/>
        <v>0</v>
      </c>
      <c r="I102" s="24">
        <f t="shared" si="3"/>
        <v>0</v>
      </c>
      <c r="J102" s="30">
        <f t="shared" si="3"/>
        <v>0</v>
      </c>
      <c r="K102" s="22">
        <f t="shared" si="3"/>
        <v>0</v>
      </c>
      <c r="L102" s="23">
        <f t="shared" si="3"/>
        <v>0</v>
      </c>
      <c r="M102" s="24">
        <f t="shared" si="3"/>
        <v>0</v>
      </c>
      <c r="N102" s="3"/>
      <c r="O102" s="5"/>
      <c r="P102" s="5"/>
      <c r="Q102" s="5"/>
      <c r="R102" s="5"/>
      <c r="S102" s="5"/>
      <c r="T102" s="5"/>
      <c r="U102" s="5"/>
      <c r="V102" s="10"/>
      <c r="W102" s="10"/>
      <c r="X102" s="10"/>
    </row>
    <row r="103" spans="1:24" ht="20" thickBot="1" x14ac:dyDescent="0.25">
      <c r="A103" s="5"/>
      <c r="B103" s="5"/>
      <c r="C103" s="5"/>
      <c r="D103" s="3"/>
      <c r="E103" s="4"/>
      <c r="F103" s="3"/>
      <c r="G103" s="3"/>
      <c r="H103" s="3"/>
      <c r="I103" s="3"/>
      <c r="J103" s="3"/>
      <c r="K103" s="3"/>
      <c r="L103" s="3"/>
      <c r="M103" s="3"/>
      <c r="N103" s="3"/>
      <c r="O103" s="5"/>
      <c r="P103" s="5"/>
      <c r="Q103" s="5"/>
      <c r="R103" s="5"/>
      <c r="S103" s="5"/>
      <c r="T103" s="5"/>
      <c r="U103" s="5"/>
      <c r="V103" s="10"/>
      <c r="W103" s="10"/>
      <c r="X103" s="10"/>
    </row>
    <row r="104" spans="1:24" ht="18.75" customHeight="1" x14ac:dyDescent="0.2">
      <c r="A104" s="5"/>
      <c r="B104" s="5"/>
      <c r="C104" s="5"/>
      <c r="D104" s="3"/>
      <c r="E104" s="447" t="s">
        <v>19</v>
      </c>
      <c r="F104" s="440" t="s">
        <v>100</v>
      </c>
      <c r="G104" s="440"/>
      <c r="H104" s="440"/>
      <c r="I104" s="441"/>
      <c r="J104" s="439" t="s">
        <v>101</v>
      </c>
      <c r="K104" s="440"/>
      <c r="L104" s="440"/>
      <c r="M104" s="441"/>
      <c r="N104" s="3"/>
      <c r="O104" s="5"/>
      <c r="P104" s="5"/>
      <c r="Q104" s="5"/>
      <c r="R104" s="5"/>
      <c r="S104" s="5"/>
      <c r="T104" s="5"/>
      <c r="U104" s="5"/>
      <c r="V104" s="5"/>
      <c r="W104" s="5"/>
      <c r="X104" s="5"/>
    </row>
    <row r="105" spans="1:24" ht="18.75" customHeight="1" x14ac:dyDescent="0.2">
      <c r="A105" s="5"/>
      <c r="B105" s="5"/>
      <c r="C105" s="5"/>
      <c r="D105" s="3"/>
      <c r="E105" s="448"/>
      <c r="F105" s="443"/>
      <c r="G105" s="443"/>
      <c r="H105" s="443"/>
      <c r="I105" s="444"/>
      <c r="J105" s="442"/>
      <c r="K105" s="443"/>
      <c r="L105" s="443"/>
      <c r="M105" s="444"/>
      <c r="N105" s="3"/>
      <c r="O105" s="5"/>
      <c r="P105" s="5"/>
      <c r="Q105" s="5"/>
      <c r="R105" s="5"/>
      <c r="S105" s="5"/>
      <c r="T105" s="5"/>
      <c r="U105" s="5"/>
      <c r="V105" s="5"/>
      <c r="W105" s="5"/>
      <c r="X105" s="5"/>
    </row>
    <row r="106" spans="1:24" ht="60" customHeight="1" thickBot="1" x14ac:dyDescent="0.25">
      <c r="A106" s="5"/>
      <c r="B106" s="5"/>
      <c r="C106" s="5"/>
      <c r="D106" s="3"/>
      <c r="E106" s="449"/>
      <c r="F106" s="186" t="s">
        <v>102</v>
      </c>
      <c r="G106" s="187" t="s">
        <v>103</v>
      </c>
      <c r="H106" s="187" t="s">
        <v>104</v>
      </c>
      <c r="I106" s="188" t="s">
        <v>105</v>
      </c>
      <c r="J106" s="186" t="s">
        <v>102</v>
      </c>
      <c r="K106" s="187" t="s">
        <v>103</v>
      </c>
      <c r="L106" s="187" t="s">
        <v>104</v>
      </c>
      <c r="M106" s="188" t="s">
        <v>105</v>
      </c>
      <c r="N106" s="3"/>
      <c r="O106" s="5"/>
      <c r="P106" s="5"/>
      <c r="Q106" s="5"/>
      <c r="R106" s="5"/>
      <c r="S106" s="5"/>
      <c r="T106" s="5"/>
      <c r="U106" s="5"/>
      <c r="V106" s="5"/>
      <c r="W106" s="5"/>
      <c r="X106" s="5"/>
    </row>
    <row r="107" spans="1:24" ht="21" x14ac:dyDescent="0.2">
      <c r="A107" s="5"/>
      <c r="B107" s="5"/>
      <c r="C107" s="5"/>
      <c r="D107" s="3"/>
      <c r="E107" s="15">
        <v>1</v>
      </c>
      <c r="F107" s="32" t="str">
        <f>IF(COUNTBLANK('Cage 1'!$D$22:$AG$22)=30,"",COUNTIF('Cage 1'!$D$22:$AG$22,0))</f>
        <v/>
      </c>
      <c r="G107" s="32" t="str">
        <f>IF(COUNTBLANK('Cage 1'!$D$22:$AG$22)=30,"",COUNTIF('Cage 1'!$D$22:$AG$22,1))</f>
        <v/>
      </c>
      <c r="H107" s="32" t="str">
        <f>IF(COUNTBLANK('Cage 1'!$D$22:$AG$22)=30,"",COUNTIF('Cage 1'!$D$22:$AG$22,2))</f>
        <v/>
      </c>
      <c r="I107" s="32" t="str">
        <f>IF(COUNTBLANK('Cage 1'!$D$22:$AG$22)=30,"",COUNTIF('Cage 1'!$D$22:$AG$22,3))</f>
        <v/>
      </c>
      <c r="J107" s="32" t="str">
        <f>IF(COUNTBLANK('Cage 1'!$D$21:$AG$21)=30,"",COUNTIF('Cage 1'!$D$21:$AG$21,0))</f>
        <v/>
      </c>
      <c r="K107" s="32" t="str">
        <f>IF(COUNTBLANK('Cage 1'!$D$21:$AG$21)=30,"",COUNTIF('Cage 1'!$D$21:$AG$21,1))</f>
        <v/>
      </c>
      <c r="L107" s="32" t="str">
        <f>IF(COUNTBLANK('Cage 1'!$D$21:$AG$21)=30,"",COUNTIF('Cage 1'!$D$21:$AG$21,2))</f>
        <v/>
      </c>
      <c r="M107" s="33" t="str">
        <f>IF(COUNTBLANK('Cage 1'!$D$21:$AG$21)=30,"",COUNTIF('Cage 1'!$D$21:$AG$21,3))</f>
        <v/>
      </c>
      <c r="N107" s="3"/>
      <c r="O107" s="5"/>
      <c r="P107" s="5"/>
      <c r="Q107" s="5"/>
      <c r="R107" s="5"/>
      <c r="S107" s="5"/>
      <c r="T107" s="5"/>
      <c r="U107" s="5"/>
      <c r="V107" s="5"/>
      <c r="W107" s="5"/>
      <c r="X107" s="5"/>
    </row>
    <row r="108" spans="1:24" ht="21" x14ac:dyDescent="0.2">
      <c r="A108" s="5"/>
      <c r="B108" s="5"/>
      <c r="C108" s="5"/>
      <c r="D108" s="3"/>
      <c r="E108" s="20">
        <v>2</v>
      </c>
      <c r="F108" s="17" t="str">
        <f>IF(COUNTBLANK('Cage 2'!$D$22:$AG$22)=30,"",COUNTIF('Cage 2'!$D$22:$AG$22,0))</f>
        <v/>
      </c>
      <c r="G108" s="17" t="str">
        <f>IF(COUNTBLANK('Cage 2'!$D$22:$AG$22)=30,"",COUNTIF('Cage 2'!$D$22:$AG$22,1))</f>
        <v/>
      </c>
      <c r="H108" s="17" t="str">
        <f>IF(COUNTBLANK('Cage 2'!$D$22:$AG$22)=30,"",COUNTIF('Cage 2'!$D$22:$AG$22,2))</f>
        <v/>
      </c>
      <c r="I108" s="17" t="str">
        <f>IF(COUNTBLANK('Cage 2'!$D$22:$AG$22)=30,"",COUNTIF('Cage 2'!$D$22:$AG$22,3))</f>
        <v/>
      </c>
      <c r="J108" s="17" t="str">
        <f>IF(COUNTBLANK('Cage 2'!$D$21:$AG$21)=30,"",COUNTIF('Cage 2'!$D$21:$AG$21,0))</f>
        <v/>
      </c>
      <c r="K108" s="17" t="str">
        <f>IF(COUNTBLANK('Cage 2'!$D$21:$AG$21)=30,"",COUNTIF('Cage 2'!$D$21:$AG$21,1))</f>
        <v/>
      </c>
      <c r="L108" s="17" t="str">
        <f>IF(COUNTBLANK('Cage 2'!$D$21:$AG$21)=30,"",COUNTIF('Cage 2'!$D$21:$AG$21,2))</f>
        <v/>
      </c>
      <c r="M108" s="25" t="str">
        <f>IF(COUNTBLANK('Cage 2'!$D$21:$AG$21)=30,"",COUNTIF('Cage 2'!$D$21:$AG$21,3))</f>
        <v/>
      </c>
      <c r="N108" s="3"/>
      <c r="O108" s="5"/>
      <c r="P108" s="5"/>
      <c r="Q108" s="5"/>
      <c r="R108" s="5"/>
      <c r="S108" s="5"/>
      <c r="T108" s="5"/>
      <c r="U108" s="5"/>
      <c r="V108" s="5"/>
      <c r="W108" s="5"/>
      <c r="X108" s="5"/>
    </row>
    <row r="109" spans="1:24" ht="21" x14ac:dyDescent="0.2">
      <c r="A109" s="5"/>
      <c r="B109" s="5"/>
      <c r="C109" s="5"/>
      <c r="D109" s="3"/>
      <c r="E109" s="20">
        <v>3</v>
      </c>
      <c r="F109" s="17" t="str">
        <f>IF(COUNTBLANK('Cage 3'!$D$22:$AG$22)=30,"",COUNTIF('Cage 3'!$D$22:$AG$22,0))</f>
        <v/>
      </c>
      <c r="G109" s="17" t="str">
        <f>IF(COUNTBLANK('Cage 3'!$D$22:$AG$22)=30,"",COUNTIF('Cage 3'!$D$22:$AG$22,1))</f>
        <v/>
      </c>
      <c r="H109" s="17" t="str">
        <f>IF(COUNTBLANK('Cage 3'!$D$22:$AG$22)=30,"",COUNTIF('Cage 3'!$D$22:$AG$22,2))</f>
        <v/>
      </c>
      <c r="I109" s="17" t="str">
        <f>IF(COUNTBLANK('Cage 3'!$D$22:$AG$22)=30,"",COUNTIF('Cage 3'!$D$22:$AG$22,3))</f>
        <v/>
      </c>
      <c r="J109" s="17" t="str">
        <f>IF(COUNTBLANK('Cage 3'!$D$21:$AG$21)=30,"",COUNTIF('Cage 3'!$D$21:$AG$21,0))</f>
        <v/>
      </c>
      <c r="K109" s="17" t="str">
        <f>IF(COUNTBLANK('Cage 3'!$D$21:$AG$21)=30,"",COUNTIF('Cage 3'!$D$21:$AG$21,1))</f>
        <v/>
      </c>
      <c r="L109" s="17" t="str">
        <f>IF(COUNTBLANK('Cage 3'!$D$21:$AG$21)=30,"",COUNTIF('Cage 3'!$D$21:$AG$21,2))</f>
        <v/>
      </c>
      <c r="M109" s="25" t="str">
        <f>IF(COUNTBLANK('Cage 3'!$D$21:$AG$21)=30,"",COUNTIF('Cage 3'!$D$21:$AG$21,3))</f>
        <v/>
      </c>
      <c r="N109" s="3"/>
      <c r="O109" s="5"/>
      <c r="P109" s="5"/>
      <c r="Q109" s="5"/>
      <c r="R109" s="5"/>
      <c r="S109" s="5"/>
      <c r="T109" s="5"/>
      <c r="U109" s="5"/>
      <c r="V109" s="5"/>
      <c r="W109" s="5"/>
      <c r="X109" s="5"/>
    </row>
    <row r="110" spans="1:24" ht="21" x14ac:dyDescent="0.2">
      <c r="A110" s="5"/>
      <c r="B110" s="5"/>
      <c r="C110" s="5"/>
      <c r="D110" s="3"/>
      <c r="E110" s="20">
        <v>4</v>
      </c>
      <c r="F110" s="17" t="str">
        <f>IF(COUNTBLANK('Cage 4'!$D$22:$AG$22)=30,"",COUNTIF('Cage 4'!$D$22:$AG$22,0))</f>
        <v/>
      </c>
      <c r="G110" s="17" t="str">
        <f>IF(COUNTBLANK('Cage 4'!$D$22:$AG$22)=30,"",COUNTIF('Cage 4'!$D$22:$AG$22,1))</f>
        <v/>
      </c>
      <c r="H110" s="17" t="str">
        <f>IF(COUNTBLANK('Cage 4'!$D$22:$AG$22)=30,"",COUNTIF('Cage 4'!$D$22:$AG$22,2))</f>
        <v/>
      </c>
      <c r="I110" s="17" t="str">
        <f>IF(COUNTBLANK('Cage 4'!$D$22:$AG$22)=30,"",COUNTIF('Cage 4'!$D$22:$AG$22,3))</f>
        <v/>
      </c>
      <c r="J110" s="17" t="str">
        <f>IF(COUNTBLANK('Cage 4'!$D$21:$AG$21)=30,"",COUNTIF('Cage 4'!$D$21:$AG$21,0))</f>
        <v/>
      </c>
      <c r="K110" s="17" t="str">
        <f>IF(COUNTBLANK('Cage 4'!$D$21:$AG$21)=30,"",COUNTIF('Cage 4'!$D$21:$AG$21,1))</f>
        <v/>
      </c>
      <c r="L110" s="17" t="str">
        <f>IF(COUNTBLANK('Cage 4'!$D$21:$AG$21)=30,"",COUNTIF('Cage 4'!$D$21:$AG$21,2))</f>
        <v/>
      </c>
      <c r="M110" s="25" t="str">
        <f>IF(COUNTBLANK('Cage 4'!$D$21:$AG$21)=30,"",COUNTIF('Cage 4'!$D$21:$AG$21,3))</f>
        <v/>
      </c>
      <c r="N110" s="3"/>
      <c r="O110" s="5"/>
      <c r="P110" s="5"/>
      <c r="Q110" s="5"/>
      <c r="R110" s="5"/>
      <c r="S110" s="5"/>
      <c r="T110" s="5"/>
      <c r="U110" s="5"/>
      <c r="V110" s="5"/>
      <c r="W110" s="5"/>
      <c r="X110" s="5"/>
    </row>
    <row r="111" spans="1:24" ht="21" x14ac:dyDescent="0.2">
      <c r="A111" s="5"/>
      <c r="B111" s="5"/>
      <c r="C111" s="5"/>
      <c r="D111" s="3"/>
      <c r="E111" s="20">
        <v>5</v>
      </c>
      <c r="F111" s="17" t="str">
        <f>IF(COUNTBLANK('Cage 5'!$D$22:$AG$22)=30,"",COUNTIF('Cage 5'!$D$22:$AG$22,0))</f>
        <v/>
      </c>
      <c r="G111" s="17" t="str">
        <f>IF(COUNTBLANK('Cage 5'!$D$22:$AG$22)=30,"",COUNTIF('Cage 5'!$D$22:$AG$22,1))</f>
        <v/>
      </c>
      <c r="H111" s="17" t="str">
        <f>IF(COUNTBLANK('Cage 5'!$D$22:$AG$22)=30,"",COUNTIF('Cage 5'!$D$22:$AG$22,2))</f>
        <v/>
      </c>
      <c r="I111" s="17" t="str">
        <f>IF(COUNTBLANK('Cage 5'!$D$22:$AG$22)=30,"",COUNTIF('Cage 5'!$D$22:$AG$22,3))</f>
        <v/>
      </c>
      <c r="J111" s="17" t="str">
        <f>IF(COUNTBLANK('Cage 5'!$D$21:$AG$21)=30,"",COUNTIF('Cage 5'!$D$21:$AG$21,0))</f>
        <v/>
      </c>
      <c r="K111" s="17" t="str">
        <f>IF(COUNTBLANK('Cage 5'!$D$21:$AG$21)=30,"",COUNTIF('Cage 5'!$D$21:$AG$21,1))</f>
        <v/>
      </c>
      <c r="L111" s="17" t="str">
        <f>IF(COUNTBLANK('Cage 5'!$D$21:$AG$21)=30,"",COUNTIF('Cage 5'!$D$21:$AG$21,2))</f>
        <v/>
      </c>
      <c r="M111" s="25" t="str">
        <f>IF(COUNTBLANK('Cage 5'!$D$21:$AG$21)=30,"",COUNTIF('Cage 5'!$D$21:$AG$21,3))</f>
        <v/>
      </c>
      <c r="N111" s="3"/>
      <c r="O111" s="5"/>
      <c r="P111" s="5"/>
      <c r="Q111" s="5"/>
      <c r="R111" s="5"/>
      <c r="S111" s="5"/>
      <c r="T111" s="5"/>
      <c r="U111" s="5"/>
      <c r="V111" s="5"/>
      <c r="W111" s="5"/>
      <c r="X111" s="5"/>
    </row>
    <row r="112" spans="1:24" ht="21" x14ac:dyDescent="0.2">
      <c r="A112" s="5"/>
      <c r="B112" s="5"/>
      <c r="C112" s="5"/>
      <c r="D112" s="3"/>
      <c r="E112" s="20">
        <v>6</v>
      </c>
      <c r="F112" s="17" t="str">
        <f>IF(COUNTBLANK('Cage 6'!$D$22:$AG$22)=30,"",COUNTIF('Cage 6'!$D$22:$AG$22,0))</f>
        <v/>
      </c>
      <c r="G112" s="17" t="str">
        <f>IF(COUNTBLANK('Cage 6'!$D$22:$AG$22)=30,"",COUNTIF('Cage 6'!$D$22:$AG$22,1))</f>
        <v/>
      </c>
      <c r="H112" s="17" t="str">
        <f>IF(COUNTBLANK('Cage 6'!$D$22:$AG$22)=30,"",COUNTIF('Cage 6'!$D$22:$AG$22,2))</f>
        <v/>
      </c>
      <c r="I112" s="17" t="str">
        <f>IF(COUNTBLANK('Cage 6'!$D$22:$AG$22)=30,"",COUNTIF('Cage 6'!$D$22:$AG$22,3))</f>
        <v/>
      </c>
      <c r="J112" s="17" t="str">
        <f>IF(COUNTBLANK('Cage 6'!$D$21:$AG$21)=30,"",COUNTIF('Cage 6'!$D$21:$AG$21,0))</f>
        <v/>
      </c>
      <c r="K112" s="17" t="str">
        <f>IF(COUNTBLANK('Cage 6'!$D$21:$AG$21)=30,"",COUNTIF('Cage 6'!$D$21:$AG$21,1))</f>
        <v/>
      </c>
      <c r="L112" s="17" t="str">
        <f>IF(COUNTBLANK('Cage 6'!$D$21:$AG$21)=30,"",COUNTIF('Cage 6'!$D$21:$AG$21,2))</f>
        <v/>
      </c>
      <c r="M112" s="25" t="str">
        <f>IF(COUNTBLANK('Cage 6'!$D$21:$AG$21)=30,"",COUNTIF('Cage 6'!$D$21:$AG$21,3))</f>
        <v/>
      </c>
      <c r="N112" s="3"/>
      <c r="O112" s="5"/>
      <c r="P112" s="5"/>
      <c r="Q112" s="5"/>
      <c r="R112" s="5"/>
      <c r="S112" s="5"/>
      <c r="T112" s="5"/>
      <c r="U112" s="5"/>
      <c r="V112" s="5"/>
      <c r="W112" s="5"/>
      <c r="X112" s="5"/>
    </row>
    <row r="113" spans="1:24" ht="21" x14ac:dyDescent="0.2">
      <c r="A113" s="5"/>
      <c r="B113" s="5"/>
      <c r="C113" s="5"/>
      <c r="D113" s="3"/>
      <c r="E113" s="20">
        <v>7</v>
      </c>
      <c r="F113" s="17" t="str">
        <f>IF(COUNTBLANK('Cage 7'!$D$22:$AG$22)=30,"",COUNTIF('Cage 7'!$D$22:$AG$22,0))</f>
        <v/>
      </c>
      <c r="G113" s="17" t="str">
        <f>IF(COUNTBLANK('Cage 7'!$D$22:$AG$22)=30,"",COUNTIF('Cage 7'!$D$22:$AG$22,1))</f>
        <v/>
      </c>
      <c r="H113" s="17" t="str">
        <f>IF(COUNTBLANK('Cage 7'!$D$22:$AG$22)=30,"",COUNTIF('Cage 7'!$D$22:$AG$22,2))</f>
        <v/>
      </c>
      <c r="I113" s="17" t="str">
        <f>IF(COUNTBLANK('Cage 7'!$D$22:$AG$22)=30,"",COUNTIF('Cage 7'!$D$22:$AG$22,3))</f>
        <v/>
      </c>
      <c r="J113" s="17" t="str">
        <f>IF(COUNTBLANK('Cage 7'!$D$21:$AG$21)=30,"",COUNTIF('Cage 7'!$D$21:$AG$21,0))</f>
        <v/>
      </c>
      <c r="K113" s="17" t="str">
        <f>IF(COUNTBLANK('Cage 7'!$D$21:$AG$21)=30,"",COUNTIF('Cage 7'!$D$21:$AG$21,1))</f>
        <v/>
      </c>
      <c r="L113" s="17" t="str">
        <f>IF(COUNTBLANK('Cage 7'!$D$21:$AG$21)=30,"",COUNTIF('Cage 7'!$D$21:$AG$21,2))</f>
        <v/>
      </c>
      <c r="M113" s="25" t="str">
        <f>IF(COUNTBLANK('Cage 7'!$D$21:$AG$21)=30,"",COUNTIF('Cage 7'!$D$21:$AG$21,3))</f>
        <v/>
      </c>
      <c r="N113" s="3"/>
      <c r="O113" s="5"/>
      <c r="P113" s="5"/>
      <c r="Q113" s="5"/>
      <c r="R113" s="5"/>
      <c r="S113" s="5"/>
      <c r="T113" s="5"/>
      <c r="U113" s="5"/>
      <c r="V113" s="5"/>
      <c r="W113" s="5"/>
      <c r="X113" s="5"/>
    </row>
    <row r="114" spans="1:24" ht="21" x14ac:dyDescent="0.2">
      <c r="A114" s="5"/>
      <c r="B114" s="5"/>
      <c r="C114" s="5"/>
      <c r="D114" s="3"/>
      <c r="E114" s="20">
        <v>8</v>
      </c>
      <c r="F114" s="17" t="str">
        <f>IF(COUNTBLANK('Cage 8'!$D$22:$AG$22)=30,"",COUNTIF('Cage 8'!$D$22:$AG$22,0))</f>
        <v/>
      </c>
      <c r="G114" s="17" t="str">
        <f>IF(COUNTBLANK('Cage 8'!$D$22:$AG$22)=30,"",COUNTIF('Cage 8'!$D$22:$AG$22,1))</f>
        <v/>
      </c>
      <c r="H114" s="17" t="str">
        <f>IF(COUNTBLANK('Cage 8'!$D$22:$AG$22)=30,"",COUNTIF('Cage 8'!$D$22:$AG$22,2))</f>
        <v/>
      </c>
      <c r="I114" s="17" t="str">
        <f>IF(COUNTBLANK('Cage 8'!$D$22:$AG$22)=30,"",COUNTIF('Cage 8'!$D$22:$AG$22,3))</f>
        <v/>
      </c>
      <c r="J114" s="17" t="str">
        <f>IF(COUNTBLANK('Cage 8'!$D$21:$AG$21)=30,"",COUNTIF('Cage 8'!$D$21:$AG$21,0))</f>
        <v/>
      </c>
      <c r="K114" s="17" t="str">
        <f>IF(COUNTBLANK('Cage 8'!$D$21:$AG$21)=30,"",COUNTIF('Cage 8'!$D$21:$AG$21,1))</f>
        <v/>
      </c>
      <c r="L114" s="17" t="str">
        <f>IF(COUNTBLANK('Cage 8'!$D$21:$AG$21)=30,"",COUNTIF('Cage 8'!$D$21:$AG$21,2))</f>
        <v/>
      </c>
      <c r="M114" s="25" t="str">
        <f>IF(COUNTBLANK('Cage 8'!$D$21:$AG$21)=30,"",COUNTIF('Cage 8'!$D$21:$AG$21,3))</f>
        <v/>
      </c>
      <c r="N114" s="3"/>
      <c r="O114" s="5"/>
      <c r="P114" s="5"/>
      <c r="Q114" s="5"/>
      <c r="R114" s="5"/>
      <c r="S114" s="5"/>
      <c r="T114" s="5"/>
      <c r="U114" s="5"/>
      <c r="V114" s="5"/>
      <c r="W114" s="5"/>
      <c r="X114" s="5"/>
    </row>
    <row r="115" spans="1:24" ht="21" x14ac:dyDescent="0.2">
      <c r="A115" s="5"/>
      <c r="B115" s="5"/>
      <c r="C115" s="5"/>
      <c r="D115" s="3"/>
      <c r="E115" s="20">
        <v>9</v>
      </c>
      <c r="F115" s="17" t="str">
        <f>IF(COUNTBLANK('Cage 9'!$D$22:$AG$22)=30,"",COUNTIF('Cage 9'!$D$22:$AG$22,0))</f>
        <v/>
      </c>
      <c r="G115" s="17" t="str">
        <f>IF(COUNTBLANK('Cage 9'!$D$22:$AG$22)=30,"",COUNTIF('Cage 9'!$D$22:$AG$22,1))</f>
        <v/>
      </c>
      <c r="H115" s="17" t="str">
        <f>IF(COUNTBLANK('Cage 9'!$D$22:$AG$22)=30,"",COUNTIF('Cage 9'!$D$22:$AG$22,2))</f>
        <v/>
      </c>
      <c r="I115" s="17" t="str">
        <f>IF(COUNTBLANK('Cage 9'!$D$22:$AG$22)=30,"",COUNTIF('Cage 9'!$D$22:$AG$22,3))</f>
        <v/>
      </c>
      <c r="J115" s="17" t="str">
        <f>IF(COUNTBLANK('Cage 9'!$D$21:$AG$21)=30,"",COUNTIF('Cage 9'!$D$21:$AG$21,0))</f>
        <v/>
      </c>
      <c r="K115" s="17" t="str">
        <f>IF(COUNTBLANK('Cage 9'!$D$21:$AG$21)=30,"",COUNTIF('Cage 9'!$D$21:$AG$21,1))</f>
        <v/>
      </c>
      <c r="L115" s="17" t="str">
        <f>IF(COUNTBLANK('Cage 9'!$D$21:$AG$21)=30,"",COUNTIF('Cage 9'!$D$21:$AG$21,2))</f>
        <v/>
      </c>
      <c r="M115" s="25" t="str">
        <f>IF(COUNTBLANK('Cage 9'!$D$21:$AG$21)=30,"",COUNTIF('Cage 9'!$D$21:$AG$21,3))</f>
        <v/>
      </c>
      <c r="N115" s="3"/>
      <c r="O115" s="5"/>
      <c r="P115" s="5"/>
      <c r="Q115" s="5"/>
      <c r="R115" s="5"/>
      <c r="S115" s="5"/>
      <c r="T115" s="5"/>
      <c r="U115" s="5"/>
      <c r="V115" s="5"/>
      <c r="W115" s="5"/>
      <c r="X115" s="5"/>
    </row>
    <row r="116" spans="1:24" ht="21" x14ac:dyDescent="0.2">
      <c r="A116" s="5"/>
      <c r="B116" s="5"/>
      <c r="C116" s="5"/>
      <c r="D116" s="3"/>
      <c r="E116" s="20">
        <v>10</v>
      </c>
      <c r="F116" s="17" t="str">
        <f>IF(COUNTBLANK('Cage 10'!$D$22:$AG$22)=30,"",COUNTIF('Cage 10'!$D$22:$AG$22,0))</f>
        <v/>
      </c>
      <c r="G116" s="17" t="str">
        <f>IF(COUNTBLANK('Cage 10'!$D$22:$AG$22)=30,"",COUNTIF('Cage 10'!$D$22:$AG$22,1))</f>
        <v/>
      </c>
      <c r="H116" s="17" t="str">
        <f>IF(COUNTBLANK('Cage 10'!$D$22:$AG$22)=30,"",COUNTIF('Cage 10'!$D$22:$AG$22,2))</f>
        <v/>
      </c>
      <c r="I116" s="17" t="str">
        <f>IF(COUNTBLANK('Cage 10'!$D$22:$AG$22)=30,"",COUNTIF('Cage 10'!$D$22:$AG$22,3))</f>
        <v/>
      </c>
      <c r="J116" s="17" t="str">
        <f>IF(COUNTBLANK('Cage 10'!$D$21:$AG$21)=30,"",COUNTIF('Cage 10'!$D$21:$AG$21,0))</f>
        <v/>
      </c>
      <c r="K116" s="17" t="str">
        <f>IF(COUNTBLANK('Cage 10'!$D$21:$AG$21)=30,"",COUNTIF('Cage 10'!$D$21:$AG$21,1))</f>
        <v/>
      </c>
      <c r="L116" s="17" t="str">
        <f>IF(COUNTBLANK('Cage 10'!$D$21:$AG$21)=30,"",COUNTIF('Cage 10'!$D$21:$AG$21,2))</f>
        <v/>
      </c>
      <c r="M116" s="25" t="str">
        <f>IF(COUNTBLANK('Cage 10'!$D$21:$AG$21)=30,"",COUNTIF('Cage 10'!$D$21:$AG$21,3))</f>
        <v/>
      </c>
      <c r="N116" s="3"/>
      <c r="O116" s="5"/>
      <c r="P116" s="5"/>
      <c r="Q116" s="5"/>
      <c r="R116" s="5"/>
      <c r="S116" s="5"/>
      <c r="T116" s="5"/>
      <c r="U116" s="5"/>
      <c r="V116" s="5"/>
      <c r="W116" s="5"/>
      <c r="X116" s="5"/>
    </row>
    <row r="117" spans="1:24" ht="21" x14ac:dyDescent="0.2">
      <c r="A117" s="5"/>
      <c r="B117" s="5"/>
      <c r="C117" s="5"/>
      <c r="D117" s="3"/>
      <c r="E117" s="20">
        <v>11</v>
      </c>
      <c r="F117" s="17" t="str">
        <f>IF(COUNTBLANK('Cage 11'!$D$22:$AG$22)=30,"",COUNTIF('Cage 11'!$D$22:$AG$22,0))</f>
        <v/>
      </c>
      <c r="G117" s="17" t="str">
        <f>IF(COUNTBLANK('Cage 11'!$D$22:$AG$22)=30,"",COUNTIF('Cage 11'!$D$22:$AG$22,1))</f>
        <v/>
      </c>
      <c r="H117" s="17" t="str">
        <f>IF(COUNTBLANK('Cage 11'!$D$22:$AG$22)=30,"",COUNTIF('Cage 11'!$D$22:$AG$22,2))</f>
        <v/>
      </c>
      <c r="I117" s="17" t="str">
        <f>IF(COUNTBLANK('Cage 11'!$D$22:$AG$22)=30,"",COUNTIF('Cage 11'!$D$22:$AG$22,3))</f>
        <v/>
      </c>
      <c r="J117" s="17" t="str">
        <f>IF(COUNTBLANK('Cage 11'!$D$21:$AG$21)=30,"",COUNTIF('Cage 11'!$D$21:$AG$21,0))</f>
        <v/>
      </c>
      <c r="K117" s="17" t="str">
        <f>IF(COUNTBLANK('Cage 11'!$D$21:$AG$21)=30,"",COUNTIF('Cage 11'!$D$21:$AG$21,1))</f>
        <v/>
      </c>
      <c r="L117" s="17" t="str">
        <f>IF(COUNTBLANK('Cage 11'!$D$21:$AG$21)=30,"",COUNTIF('Cage 11'!$D$21:$AG$21,2))</f>
        <v/>
      </c>
      <c r="M117" s="25" t="str">
        <f>IF(COUNTBLANK('Cage 11'!$D$21:$AG$21)=30,"",COUNTIF('Cage 11'!$D$21:$AG$21,3))</f>
        <v/>
      </c>
      <c r="N117" s="3"/>
      <c r="O117" s="5"/>
      <c r="P117" s="5"/>
      <c r="Q117" s="5"/>
      <c r="R117" s="5"/>
      <c r="S117" s="5"/>
      <c r="T117" s="5"/>
      <c r="U117" s="5"/>
      <c r="V117" s="5"/>
      <c r="W117" s="5"/>
      <c r="X117" s="5"/>
    </row>
    <row r="118" spans="1:24" ht="21" x14ac:dyDescent="0.2">
      <c r="A118" s="5"/>
      <c r="B118" s="5"/>
      <c r="C118" s="5"/>
      <c r="D118" s="3"/>
      <c r="E118" s="20">
        <v>12</v>
      </c>
      <c r="F118" s="17" t="str">
        <f>IF(COUNTBLANK('Cage 12'!$D$22:$AG$22)=30,"",COUNTIF('Cage 12'!$D$22:$AG$22,0))</f>
        <v/>
      </c>
      <c r="G118" s="17" t="str">
        <f>IF(COUNTBLANK('Cage 12'!$D$22:$AG$22)=30,"",COUNTIF('Cage 12'!$D$22:$AG$22,1))</f>
        <v/>
      </c>
      <c r="H118" s="17" t="str">
        <f>IF(COUNTBLANK('Cage 12'!$D$22:$AG$22)=30,"",COUNTIF('Cage 12'!$D$22:$AG$22,2))</f>
        <v/>
      </c>
      <c r="I118" s="17" t="str">
        <f>IF(COUNTBLANK('Cage 12'!$D$22:$AG$22)=30,"",COUNTIF('Cage 12'!$D$22:$AG$22,3))</f>
        <v/>
      </c>
      <c r="J118" s="17" t="str">
        <f>IF(COUNTBLANK('Cage 12'!$D$21:$AG$21)=30,"",COUNTIF('Cage 12'!$D$21:$AG$21,0))</f>
        <v/>
      </c>
      <c r="K118" s="17" t="str">
        <f>IF(COUNTBLANK('Cage 12'!$D$21:$AG$21)=30,"",COUNTIF('Cage 12'!$D$21:$AG$21,1))</f>
        <v/>
      </c>
      <c r="L118" s="17" t="str">
        <f>IF(COUNTBLANK('Cage 12'!$D$21:$AG$21)=30,"",COUNTIF('Cage 12'!$D$21:$AG$21,2))</f>
        <v/>
      </c>
      <c r="M118" s="25" t="str">
        <f>IF(COUNTBLANK('Cage 12'!$D$21:$AG$21)=30,"",COUNTIF('Cage 12'!$D$21:$AG$21,3))</f>
        <v/>
      </c>
      <c r="N118" s="3"/>
      <c r="O118" s="5"/>
      <c r="P118" s="5"/>
      <c r="Q118" s="5"/>
      <c r="R118" s="5"/>
      <c r="S118" s="5"/>
      <c r="T118" s="5"/>
      <c r="U118" s="5"/>
      <c r="V118" s="5"/>
      <c r="W118" s="5"/>
      <c r="X118" s="5"/>
    </row>
    <row r="119" spans="1:24" ht="21" x14ac:dyDescent="0.2">
      <c r="A119" s="5"/>
      <c r="B119" s="5"/>
      <c r="C119" s="5"/>
      <c r="D119" s="3"/>
      <c r="E119" s="20">
        <v>13</v>
      </c>
      <c r="F119" s="17" t="str">
        <f>IF(COUNTBLANK('Cage 13'!$D$22:$AG$22)=30,"",COUNTIF('Cage 13'!$D$22:$AG$22,0))</f>
        <v/>
      </c>
      <c r="G119" s="17" t="str">
        <f>IF(COUNTBLANK('Cage 13'!$D$22:$AG$22)=30,"",COUNTIF('Cage 13'!$D$22:$AG$22,1))</f>
        <v/>
      </c>
      <c r="H119" s="17" t="str">
        <f>IF(COUNTBLANK('Cage 13'!$D$22:$AG$22)=30,"",COUNTIF('Cage 13'!$D$22:$AG$22,2))</f>
        <v/>
      </c>
      <c r="I119" s="17" t="str">
        <f>IF(COUNTBLANK('Cage 13'!$D$22:$AG$22)=30,"",COUNTIF('Cage 13'!$D$22:$AG$22,3))</f>
        <v/>
      </c>
      <c r="J119" s="17" t="str">
        <f>IF(COUNTBLANK('Cage 13'!$D$21:$AG$21)=30,"",COUNTIF('Cage 13'!$D$21:$AG$21,0))</f>
        <v/>
      </c>
      <c r="K119" s="17" t="str">
        <f>IF(COUNTBLANK('Cage 13'!$D$21:$AG$21)=30,"",COUNTIF('Cage 13'!$D$21:$AG$21,1))</f>
        <v/>
      </c>
      <c r="L119" s="17" t="str">
        <f>IF(COUNTBLANK('Cage 13'!$D$21:$AG$21)=30,"",COUNTIF('Cage 13'!$D$21:$AG$21,2))</f>
        <v/>
      </c>
      <c r="M119" s="25" t="str">
        <f>IF(COUNTBLANK('Cage 13'!$D$21:$AG$21)=30,"",COUNTIF('Cage 13'!$D$21:$AG$21,3))</f>
        <v/>
      </c>
      <c r="N119" s="3"/>
      <c r="O119" s="5"/>
      <c r="P119" s="5"/>
      <c r="Q119" s="5"/>
      <c r="R119" s="5"/>
      <c r="S119" s="5"/>
      <c r="T119" s="5"/>
      <c r="U119" s="5"/>
      <c r="V119" s="10"/>
      <c r="W119" s="10"/>
      <c r="X119" s="10"/>
    </row>
    <row r="120" spans="1:24" ht="21" x14ac:dyDescent="0.2">
      <c r="A120" s="5"/>
      <c r="B120" s="5"/>
      <c r="C120" s="5"/>
      <c r="D120" s="3"/>
      <c r="E120" s="20">
        <v>14</v>
      </c>
      <c r="F120" s="17" t="str">
        <f>IF(COUNTBLANK('Cage 14'!$D$22:$AG$22)=30,"",COUNTIF('Cage 14'!$D$22:$AG$22,0))</f>
        <v/>
      </c>
      <c r="G120" s="17" t="str">
        <f>IF(COUNTBLANK('Cage 14'!$D$22:$AG$22)=30,"",COUNTIF('Cage 14'!$D$22:$AG$22,1))</f>
        <v/>
      </c>
      <c r="H120" s="17" t="str">
        <f>IF(COUNTBLANK('Cage 14'!$D$22:$AG$22)=30,"",COUNTIF('Cage 14'!$D$22:$AG$22,2))</f>
        <v/>
      </c>
      <c r="I120" s="17" t="str">
        <f>IF(COUNTBLANK('Cage 14'!$D$22:$AG$22)=30,"",COUNTIF('Cage 14'!$D$22:$AG$22,3))</f>
        <v/>
      </c>
      <c r="J120" s="17" t="str">
        <f>IF(COUNTBLANK('Cage 14'!$D$21:$AG$21)=30,"",COUNTIF('Cage 14'!$D$21:$AG$21,0))</f>
        <v/>
      </c>
      <c r="K120" s="17" t="str">
        <f>IF(COUNTBLANK('Cage 14'!$D$21:$AG$21)=30,"",COUNTIF('Cage 14'!$D$21:$AG$21,1))</f>
        <v/>
      </c>
      <c r="L120" s="17" t="str">
        <f>IF(COUNTBLANK('Cage 14'!$D$21:$AG$21)=30,"",COUNTIF('Cage 14'!$D$21:$AG$21,2))</f>
        <v/>
      </c>
      <c r="M120" s="25" t="str">
        <f>IF(COUNTBLANK('Cage 14'!$D$21:$AG$21)=30,"",COUNTIF('Cage 14'!$D$21:$AG$21,3))</f>
        <v/>
      </c>
      <c r="N120" s="3"/>
      <c r="O120" s="5"/>
      <c r="P120" s="5"/>
      <c r="Q120" s="5"/>
      <c r="R120" s="5"/>
      <c r="S120" s="5"/>
      <c r="T120" s="5"/>
      <c r="U120" s="5"/>
      <c r="V120" s="10"/>
      <c r="W120" s="10"/>
      <c r="X120" s="10"/>
    </row>
    <row r="121" spans="1:24" ht="22" thickBot="1" x14ac:dyDescent="0.25">
      <c r="A121" s="5"/>
      <c r="B121" s="5"/>
      <c r="C121" s="5"/>
      <c r="D121" s="3"/>
      <c r="E121" s="15">
        <v>15</v>
      </c>
      <c r="F121" s="17" t="str">
        <f>IF(COUNTBLANK('Cage 15'!$D$22:$AG$22)=30,"",COUNTIF('Cage 15'!$D$22:$AG$22,0))</f>
        <v/>
      </c>
      <c r="G121" s="17" t="str">
        <f>IF(COUNTBLANK('Cage 15'!$D$22:$AG$22)=30,"",COUNTIF('Cage 15'!$D$22:$AG$22,1))</f>
        <v/>
      </c>
      <c r="H121" s="17" t="str">
        <f>IF(COUNTBLANK('Cage 15'!$D$22:$AG$22)=30,"",COUNTIF('Cage 15'!$D$22:$AG$22,2))</f>
        <v/>
      </c>
      <c r="I121" s="17" t="str">
        <f>IF(COUNTBLANK('Cage 15'!$D$22:$AG$22)=30,"",COUNTIF('Cage 15'!$D$22:$AG$22,3))</f>
        <v/>
      </c>
      <c r="J121" s="17" t="str">
        <f>IF(COUNTBLANK('Cage 15'!$D$21:$AG$21)=30,"",COUNTIF('Cage 15'!$D$21:$AG$21,0))</f>
        <v/>
      </c>
      <c r="K121" s="17" t="str">
        <f>IF(COUNTBLANK('Cage 15'!$D$21:$AG$21)=30,"",COUNTIF('Cage 15'!$D$21:$AG$21,1))</f>
        <v/>
      </c>
      <c r="L121" s="17" t="str">
        <f>IF(COUNTBLANK('Cage 15'!$D$21:$AG$21)=30,"",COUNTIF('Cage 15'!$D$21:$AG$21,2))</f>
        <v/>
      </c>
      <c r="M121" s="25" t="str">
        <f>IF(COUNTBLANK('Cage 15'!$D$21:$AG$21)=30,"",COUNTIF('Cage 15'!$D$21:$AG$21,3))</f>
        <v/>
      </c>
      <c r="N121" s="3"/>
      <c r="O121" s="5"/>
      <c r="P121" s="5"/>
      <c r="Q121" s="5"/>
      <c r="R121" s="5"/>
      <c r="S121" s="5"/>
      <c r="T121" s="5"/>
      <c r="U121" s="5"/>
      <c r="V121" s="10"/>
      <c r="W121" s="10"/>
      <c r="X121" s="10"/>
    </row>
    <row r="122" spans="1:24" ht="22" thickBot="1" x14ac:dyDescent="0.25">
      <c r="A122" s="5"/>
      <c r="B122" s="5"/>
      <c r="C122" s="5"/>
      <c r="D122" s="3"/>
      <c r="E122" s="192" t="s">
        <v>1</v>
      </c>
      <c r="F122" s="21">
        <f t="shared" ref="F122:M122" si="4">SUM(F107:F121)</f>
        <v>0</v>
      </c>
      <c r="G122" s="22">
        <f t="shared" si="4"/>
        <v>0</v>
      </c>
      <c r="H122" s="23">
        <f t="shared" si="4"/>
        <v>0</v>
      </c>
      <c r="I122" s="24">
        <f t="shared" si="4"/>
        <v>0</v>
      </c>
      <c r="J122" s="21">
        <f t="shared" si="4"/>
        <v>0</v>
      </c>
      <c r="K122" s="22">
        <f t="shared" si="4"/>
        <v>0</v>
      </c>
      <c r="L122" s="23">
        <f t="shared" si="4"/>
        <v>0</v>
      </c>
      <c r="M122" s="24">
        <f t="shared" si="4"/>
        <v>0</v>
      </c>
      <c r="N122" s="3"/>
      <c r="O122" s="5"/>
      <c r="P122" s="5"/>
      <c r="Q122" s="5"/>
      <c r="R122" s="5"/>
      <c r="S122" s="5"/>
      <c r="T122" s="5"/>
      <c r="U122" s="5"/>
      <c r="V122" s="10"/>
      <c r="W122" s="10"/>
      <c r="X122" s="10"/>
    </row>
    <row r="123" spans="1:24" ht="20" thickBot="1" x14ac:dyDescent="0.25">
      <c r="A123" s="5"/>
      <c r="B123" s="5"/>
      <c r="C123" s="5"/>
      <c r="D123" s="3"/>
      <c r="E123" s="4"/>
      <c r="F123" s="3"/>
      <c r="G123" s="3"/>
      <c r="H123" s="3"/>
      <c r="I123" s="3"/>
      <c r="J123" s="3"/>
      <c r="K123" s="3"/>
      <c r="L123" s="3"/>
      <c r="M123" s="3"/>
      <c r="N123" s="3"/>
      <c r="O123" s="5"/>
      <c r="P123" s="5"/>
      <c r="Q123" s="5"/>
      <c r="R123" s="5"/>
      <c r="S123" s="5"/>
      <c r="T123" s="5"/>
      <c r="U123" s="5"/>
      <c r="V123" s="10"/>
      <c r="W123" s="10"/>
      <c r="X123" s="10"/>
    </row>
    <row r="124" spans="1:24" ht="18.75" customHeight="1" x14ac:dyDescent="0.2">
      <c r="A124" s="5"/>
      <c r="B124" s="5"/>
      <c r="C124" s="5"/>
      <c r="D124" s="3"/>
      <c r="E124" s="447" t="s">
        <v>19</v>
      </c>
      <c r="F124" s="439" t="s">
        <v>106</v>
      </c>
      <c r="G124" s="440"/>
      <c r="H124" s="440"/>
      <c r="I124" s="441"/>
      <c r="J124" s="439" t="s">
        <v>107</v>
      </c>
      <c r="K124" s="440"/>
      <c r="L124" s="440"/>
      <c r="M124" s="441"/>
      <c r="N124" s="3"/>
      <c r="O124" s="5"/>
      <c r="P124" s="5"/>
      <c r="Q124" s="5"/>
      <c r="R124" s="5"/>
      <c r="S124" s="5"/>
      <c r="T124" s="5"/>
      <c r="U124" s="5"/>
      <c r="V124" s="5"/>
      <c r="W124" s="5"/>
      <c r="X124" s="5"/>
    </row>
    <row r="125" spans="1:24" ht="18.75" customHeight="1" x14ac:dyDescent="0.2">
      <c r="A125" s="5"/>
      <c r="B125" s="5"/>
      <c r="C125" s="5"/>
      <c r="D125" s="3"/>
      <c r="E125" s="448"/>
      <c r="F125" s="442"/>
      <c r="G125" s="443"/>
      <c r="H125" s="443"/>
      <c r="I125" s="444"/>
      <c r="J125" s="442"/>
      <c r="K125" s="443"/>
      <c r="L125" s="443"/>
      <c r="M125" s="444"/>
      <c r="N125" s="3"/>
      <c r="O125" s="5"/>
      <c r="P125" s="5"/>
      <c r="Q125" s="5"/>
      <c r="R125" s="5"/>
      <c r="S125" s="5"/>
      <c r="T125" s="5"/>
      <c r="U125" s="5"/>
      <c r="V125" s="5"/>
      <c r="W125" s="5"/>
      <c r="X125" s="5"/>
    </row>
    <row r="126" spans="1:24" ht="41.25" customHeight="1" thickBot="1" x14ac:dyDescent="0.25">
      <c r="A126" s="5"/>
      <c r="B126" s="5"/>
      <c r="C126" s="5"/>
      <c r="D126" s="3"/>
      <c r="E126" s="449"/>
      <c r="F126" s="186" t="s">
        <v>108</v>
      </c>
      <c r="G126" s="187" t="s">
        <v>109</v>
      </c>
      <c r="H126" s="187" t="s">
        <v>110</v>
      </c>
      <c r="I126" s="188" t="s">
        <v>111</v>
      </c>
      <c r="J126" s="186" t="s">
        <v>108</v>
      </c>
      <c r="K126" s="187" t="s">
        <v>109</v>
      </c>
      <c r="L126" s="187" t="s">
        <v>110</v>
      </c>
      <c r="M126" s="188" t="s">
        <v>111</v>
      </c>
      <c r="N126" s="3"/>
      <c r="O126" s="5"/>
      <c r="P126" s="5"/>
      <c r="Q126" s="5"/>
      <c r="R126" s="5"/>
      <c r="S126" s="5"/>
      <c r="T126" s="5"/>
      <c r="U126" s="5"/>
      <c r="V126" s="5"/>
      <c r="W126" s="5"/>
      <c r="X126" s="5"/>
    </row>
    <row r="127" spans="1:24" ht="21" x14ac:dyDescent="0.2">
      <c r="A127" s="5"/>
      <c r="B127" s="5"/>
      <c r="C127" s="5"/>
      <c r="D127" s="3"/>
      <c r="E127" s="15">
        <v>1</v>
      </c>
      <c r="F127" s="32" t="str">
        <f>IF(COUNTBLANK('Cage 1'!$D$24:$AG$24)=30,"",COUNTIF('Cage 1'!$D$24:$AG$24,0))</f>
        <v/>
      </c>
      <c r="G127" s="32" t="str">
        <f>IF(COUNTBLANK('Cage 1'!$D$24:$AG$24)=30,"",COUNTIF('Cage 1'!$D$24:$AG$24,1))</f>
        <v/>
      </c>
      <c r="H127" s="32" t="str">
        <f>IF(COUNTBLANK('Cage 1'!$D$24:$AG$24)=30,"",COUNTIF('Cage 1'!$D$24:$AG$24,2))</f>
        <v/>
      </c>
      <c r="I127" s="32" t="str">
        <f>IF(COUNTBLANK('Cage 1'!$D$24:$AG$24)=30,"",COUNTIF('Cage 1'!$D$24:$AG$24,3))</f>
        <v/>
      </c>
      <c r="J127" s="32" t="str">
        <f>IF(COUNTBLANK('Cage 1'!$D$23:$AG$23)=30,"",COUNTIF('Cage 1'!$D$23:$AG$23,0))</f>
        <v/>
      </c>
      <c r="K127" s="32" t="str">
        <f>IF(COUNTBLANK('Cage 1'!$D$23:$AG$23)=30,"",COUNTIF('Cage 1'!$D$23:$AG$23,1))</f>
        <v/>
      </c>
      <c r="L127" s="32" t="str">
        <f>IF(COUNTBLANK('Cage 1'!$D$23:$AG$23)=30,"",COUNTIF('Cage 1'!$D$23:$AG$23,2))</f>
        <v/>
      </c>
      <c r="M127" s="33" t="str">
        <f>IF(COUNTBLANK('Cage 1'!$D$23:$AG$23)=30,"",COUNTIF('Cage 1'!$D$23:$AG$23,3))</f>
        <v/>
      </c>
      <c r="N127" s="3"/>
      <c r="O127" s="5"/>
      <c r="P127" s="5"/>
      <c r="Q127" s="5"/>
      <c r="R127" s="5"/>
      <c r="S127" s="5"/>
      <c r="T127" s="5"/>
      <c r="U127" s="5"/>
      <c r="V127" s="5"/>
      <c r="W127" s="5"/>
      <c r="X127" s="5"/>
    </row>
    <row r="128" spans="1:24" ht="21" x14ac:dyDescent="0.2">
      <c r="A128" s="5"/>
      <c r="B128" s="5"/>
      <c r="C128" s="5"/>
      <c r="D128" s="3"/>
      <c r="E128" s="20">
        <v>2</v>
      </c>
      <c r="F128" s="17" t="str">
        <f>IF(COUNTBLANK('Cage 2'!$D$24:$AG$24)=30,"",COUNTIF('Cage 2'!$D$24:$AG$24,0))</f>
        <v/>
      </c>
      <c r="G128" s="17" t="str">
        <f>IF(COUNTBLANK('Cage 2'!$D$24:$AG$24)=30,"",COUNTIF('Cage 2'!$D$24:$AG$24,1))</f>
        <v/>
      </c>
      <c r="H128" s="17" t="str">
        <f>IF(COUNTBLANK('Cage 2'!$D$24:$AG$24)=30,"",COUNTIF('Cage 2'!$D$24:$AG$24,2))</f>
        <v/>
      </c>
      <c r="I128" s="17" t="str">
        <f>IF(COUNTBLANK('Cage 2'!$D$24:$AG$24)=30,"",COUNTIF('Cage 2'!$D$24:$AG$24,3))</f>
        <v/>
      </c>
      <c r="J128" s="17" t="str">
        <f>IF(COUNTBLANK('Cage 2'!$D$23:$AG$23)=30,"",COUNTIF('Cage 2'!$D$23:$AG$23,0))</f>
        <v/>
      </c>
      <c r="K128" s="17" t="str">
        <f>IF(COUNTBLANK('Cage 2'!$D$23:$AG$23)=30,"",COUNTIF('Cage 2'!$D$23:$AG$23,1))</f>
        <v/>
      </c>
      <c r="L128" s="17" t="str">
        <f>IF(COUNTBLANK('Cage 2'!$D$23:$AG$23)=30,"",COUNTIF('Cage 2'!$D$23:$AG$23,2))</f>
        <v/>
      </c>
      <c r="M128" s="25" t="str">
        <f>IF(COUNTBLANK('Cage 2'!$D$23:$AG$23)=30,"",COUNTIF('Cage 2'!$D$23:$AG$23,3))</f>
        <v/>
      </c>
      <c r="N128" s="3"/>
      <c r="O128" s="5"/>
      <c r="P128" s="5"/>
      <c r="Q128" s="5"/>
      <c r="R128" s="5"/>
      <c r="S128" s="5"/>
      <c r="T128" s="5"/>
      <c r="U128" s="5"/>
      <c r="V128" s="5"/>
      <c r="W128" s="5"/>
      <c r="X128" s="5"/>
    </row>
    <row r="129" spans="1:24" ht="21" x14ac:dyDescent="0.2">
      <c r="A129" s="5"/>
      <c r="B129" s="5"/>
      <c r="C129" s="5"/>
      <c r="D129" s="3"/>
      <c r="E129" s="20">
        <v>3</v>
      </c>
      <c r="F129" s="17" t="str">
        <f>IF(COUNTBLANK('Cage 3'!$D$24:$AG$24)=30,"",COUNTIF('Cage 3'!$D$24:$AG$24,0))</f>
        <v/>
      </c>
      <c r="G129" s="17" t="str">
        <f>IF(COUNTBLANK('Cage 3'!$D$24:$AG$24)=30,"",COUNTIF('Cage 3'!$D$24:$AG$24,1))</f>
        <v/>
      </c>
      <c r="H129" s="17" t="str">
        <f>IF(COUNTBLANK('Cage 3'!$D$24:$AG$24)=30,"",COUNTIF('Cage 3'!$D$24:$AG$24,2))</f>
        <v/>
      </c>
      <c r="I129" s="17" t="str">
        <f>IF(COUNTBLANK('Cage 3'!$D$24:$AG$24)=30,"",COUNTIF('Cage 3'!$D$24:$AG$24,3))</f>
        <v/>
      </c>
      <c r="J129" s="17" t="str">
        <f>IF(COUNTBLANK('Cage 3'!$D$23:$AG$23)=30,"",COUNTIF('Cage 3'!$D$23:$AG$23,0))</f>
        <v/>
      </c>
      <c r="K129" s="17" t="str">
        <f>IF(COUNTBLANK('Cage 3'!$D$23:$AG$23)=30,"",COUNTIF('Cage 3'!$D$23:$AG$23,1))</f>
        <v/>
      </c>
      <c r="L129" s="17" t="str">
        <f>IF(COUNTBLANK('Cage 3'!$D$23:$AG$23)=30,"",COUNTIF('Cage 3'!$D$23:$AG$23,2))</f>
        <v/>
      </c>
      <c r="M129" s="25" t="str">
        <f>IF(COUNTBLANK('Cage 3'!$D$23:$AG$23)=30,"",COUNTIF('Cage 3'!$D$23:$AG$23,3))</f>
        <v/>
      </c>
      <c r="N129" s="3"/>
      <c r="O129" s="5"/>
      <c r="P129" s="5"/>
      <c r="Q129" s="5"/>
      <c r="R129" s="5"/>
      <c r="S129" s="5"/>
      <c r="T129" s="5"/>
      <c r="U129" s="5"/>
      <c r="V129" s="5"/>
      <c r="W129" s="5"/>
      <c r="X129" s="5"/>
    </row>
    <row r="130" spans="1:24" ht="21" x14ac:dyDescent="0.2">
      <c r="A130" s="5"/>
      <c r="B130" s="5"/>
      <c r="C130" s="5"/>
      <c r="D130" s="3"/>
      <c r="E130" s="20">
        <v>4</v>
      </c>
      <c r="F130" s="17" t="str">
        <f>IF(COUNTBLANK('Cage 4'!$D$24:$AG$24)=30,"",COUNTIF('Cage 4'!$D$24:$AG$24,0))</f>
        <v/>
      </c>
      <c r="G130" s="17" t="str">
        <f>IF(COUNTBLANK('Cage 4'!$D$24:$AG$24)=30,"",COUNTIF('Cage 4'!$D$24:$AG$24,1))</f>
        <v/>
      </c>
      <c r="H130" s="17" t="str">
        <f>IF(COUNTBLANK('Cage 4'!$D$24:$AG$24)=30,"",COUNTIF('Cage 4'!$D$24:$AG$24,2))</f>
        <v/>
      </c>
      <c r="I130" s="17" t="str">
        <f>IF(COUNTBLANK('Cage 4'!$D$24:$AG$24)=30,"",COUNTIF('Cage 4'!$D$24:$AG$24,3))</f>
        <v/>
      </c>
      <c r="J130" s="17" t="str">
        <f>IF(COUNTBLANK('Cage 4'!$D$23:$AG$23)=30,"",COUNTIF('Cage 4'!$D$23:$AG$23,0))</f>
        <v/>
      </c>
      <c r="K130" s="17" t="str">
        <f>IF(COUNTBLANK('Cage 4'!$D$23:$AG$23)=30,"",COUNTIF('Cage 4'!$D$23:$AG$23,1))</f>
        <v/>
      </c>
      <c r="L130" s="17" t="str">
        <f>IF(COUNTBLANK('Cage 4'!$D$23:$AG$23)=30,"",COUNTIF('Cage 4'!$D$23:$AG$23,2))</f>
        <v/>
      </c>
      <c r="M130" s="25" t="str">
        <f>IF(COUNTBLANK('Cage 4'!$D$23:$AG$23)=30,"",COUNTIF('Cage 4'!$D$23:$AG$23,3))</f>
        <v/>
      </c>
      <c r="N130" s="3"/>
      <c r="O130" s="5"/>
      <c r="P130" s="5"/>
      <c r="Q130" s="5"/>
      <c r="R130" s="5"/>
      <c r="S130" s="5"/>
      <c r="T130" s="5"/>
      <c r="U130" s="5"/>
      <c r="V130" s="5"/>
      <c r="W130" s="5"/>
      <c r="X130" s="5"/>
    </row>
    <row r="131" spans="1:24" ht="21" x14ac:dyDescent="0.2">
      <c r="A131" s="5"/>
      <c r="B131" s="5"/>
      <c r="C131" s="5"/>
      <c r="D131" s="3"/>
      <c r="E131" s="20">
        <v>5</v>
      </c>
      <c r="F131" s="17" t="str">
        <f>IF(COUNTBLANK('Cage 5'!$D$24:$AG$24)=30,"",COUNTIF('Cage 5'!$D$24:$AG$24,0))</f>
        <v/>
      </c>
      <c r="G131" s="17" t="str">
        <f>IF(COUNTBLANK('Cage 5'!$D$24:$AG$24)=30,"",COUNTIF('Cage 5'!$D$24:$AG$24,1))</f>
        <v/>
      </c>
      <c r="H131" s="17" t="str">
        <f>IF(COUNTBLANK('Cage 5'!$D$24:$AG$24)=30,"",COUNTIF('Cage 5'!$D$24:$AG$24,2))</f>
        <v/>
      </c>
      <c r="I131" s="17" t="str">
        <f>IF(COUNTBLANK('Cage 5'!$D$24:$AG$24)=30,"",COUNTIF('Cage 5'!$D$24:$AG$24,3))</f>
        <v/>
      </c>
      <c r="J131" s="17" t="str">
        <f>IF(COUNTBLANK('Cage 5'!$D$23:$AG$23)=30,"",COUNTIF('Cage 5'!$D$23:$AG$23,0))</f>
        <v/>
      </c>
      <c r="K131" s="17" t="str">
        <f>IF(COUNTBLANK('Cage 5'!$D$23:$AG$23)=30,"",COUNTIF('Cage 5'!$D$23:$AG$23,1))</f>
        <v/>
      </c>
      <c r="L131" s="17" t="str">
        <f>IF(COUNTBLANK('Cage 5'!$D$23:$AG$23)=30,"",COUNTIF('Cage 5'!$D$23:$AG$23,2))</f>
        <v/>
      </c>
      <c r="M131" s="25" t="str">
        <f>IF(COUNTBLANK('Cage 5'!$D$23:$AG$23)=30,"",COUNTIF('Cage 5'!$D$23:$AG$23,3))</f>
        <v/>
      </c>
      <c r="N131" s="3"/>
      <c r="O131" s="5"/>
      <c r="P131" s="5"/>
      <c r="Q131" s="5"/>
      <c r="R131" s="5"/>
      <c r="S131" s="5"/>
      <c r="T131" s="5"/>
      <c r="U131" s="5"/>
      <c r="V131" s="5"/>
      <c r="W131" s="5"/>
      <c r="X131" s="5"/>
    </row>
    <row r="132" spans="1:24" ht="21" x14ac:dyDescent="0.2">
      <c r="A132" s="5"/>
      <c r="B132" s="5"/>
      <c r="C132" s="5"/>
      <c r="D132" s="3"/>
      <c r="E132" s="20">
        <v>6</v>
      </c>
      <c r="F132" s="17" t="str">
        <f>IF(COUNTBLANK('Cage 6'!$D$24:$AG$24)=30,"",COUNTIF('Cage 6'!$D$24:$AG$24,0))</f>
        <v/>
      </c>
      <c r="G132" s="17" t="str">
        <f>IF(COUNTBLANK('Cage 6'!$D$24:$AG$24)=30,"",COUNTIF('Cage 6'!$D$24:$AG$24,1))</f>
        <v/>
      </c>
      <c r="H132" s="17" t="str">
        <f>IF(COUNTBLANK('Cage 6'!$D$24:$AG$24)=30,"",COUNTIF('Cage 6'!$D$24:$AG$24,2))</f>
        <v/>
      </c>
      <c r="I132" s="17" t="str">
        <f>IF(COUNTBLANK('Cage 6'!$D$24:$AG$24)=30,"",COUNTIF('Cage 6'!$D$24:$AG$24,3))</f>
        <v/>
      </c>
      <c r="J132" s="17" t="str">
        <f>IF(COUNTBLANK('Cage 6'!$D$23:$AG$23)=30,"",COUNTIF('Cage 6'!$D$23:$AG$23,0))</f>
        <v/>
      </c>
      <c r="K132" s="17" t="str">
        <f>IF(COUNTBLANK('Cage 6'!$D$23:$AG$23)=30,"",COUNTIF('Cage 6'!$D$23:$AG$23,1))</f>
        <v/>
      </c>
      <c r="L132" s="17" t="str">
        <f>IF(COUNTBLANK('Cage 6'!$D$23:$AG$23)=30,"",COUNTIF('Cage 6'!$D$23:$AG$23,2))</f>
        <v/>
      </c>
      <c r="M132" s="25" t="str">
        <f>IF(COUNTBLANK('Cage 6'!$D$23:$AG$23)=30,"",COUNTIF('Cage 6'!$D$23:$AG$23,3))</f>
        <v/>
      </c>
      <c r="N132" s="3"/>
      <c r="O132" s="5"/>
      <c r="P132" s="5"/>
      <c r="Q132" s="5"/>
      <c r="R132" s="5"/>
      <c r="S132" s="5"/>
      <c r="T132" s="5"/>
      <c r="U132" s="5"/>
      <c r="V132" s="5"/>
      <c r="W132" s="5"/>
      <c r="X132" s="5"/>
    </row>
    <row r="133" spans="1:24" ht="21" x14ac:dyDescent="0.2">
      <c r="A133" s="5"/>
      <c r="B133" s="5"/>
      <c r="C133" s="5"/>
      <c r="D133" s="3"/>
      <c r="E133" s="20">
        <v>7</v>
      </c>
      <c r="F133" s="17" t="str">
        <f>IF(COUNTBLANK('Cage 7'!$D$24:$AG$24)=30,"",COUNTIF('Cage 7'!$D$24:$AG$24,0))</f>
        <v/>
      </c>
      <c r="G133" s="17" t="str">
        <f>IF(COUNTBLANK('Cage 7'!$D$24:$AG$24)=30,"",COUNTIF('Cage 7'!$D$24:$AG$24,1))</f>
        <v/>
      </c>
      <c r="H133" s="17" t="str">
        <f>IF(COUNTBLANK('Cage 7'!$D$24:$AG$24)=30,"",COUNTIF('Cage 7'!$D$24:$AG$24,2))</f>
        <v/>
      </c>
      <c r="I133" s="17" t="str">
        <f>IF(COUNTBLANK('Cage 7'!$D$24:$AG$24)=30,"",COUNTIF('Cage 7'!$D$24:$AG$24,3))</f>
        <v/>
      </c>
      <c r="J133" s="17" t="str">
        <f>IF(COUNTBLANK('Cage 7'!$D$23:$AG$23)=30,"",COUNTIF('Cage 7'!$D$23:$AG$23,0))</f>
        <v/>
      </c>
      <c r="K133" s="17" t="str">
        <f>IF(COUNTBLANK('Cage 7'!$D$23:$AG$23)=30,"",COUNTIF('Cage 7'!$D$23:$AG$23,1))</f>
        <v/>
      </c>
      <c r="L133" s="17" t="str">
        <f>IF(COUNTBLANK('Cage 7'!$D$23:$AG$23)=30,"",COUNTIF('Cage 7'!$D$23:$AG$23,2))</f>
        <v/>
      </c>
      <c r="M133" s="25" t="str">
        <f>IF(COUNTBLANK('Cage 7'!$D$23:$AG$23)=30,"",COUNTIF('Cage 7'!$D$23:$AG$23,3))</f>
        <v/>
      </c>
      <c r="N133" s="3"/>
      <c r="O133" s="5"/>
      <c r="P133" s="5"/>
      <c r="Q133" s="5"/>
      <c r="R133" s="5"/>
      <c r="S133" s="5"/>
      <c r="T133" s="5"/>
      <c r="U133" s="5"/>
      <c r="V133" s="5"/>
      <c r="W133" s="5"/>
      <c r="X133" s="5"/>
    </row>
    <row r="134" spans="1:24" ht="21" x14ac:dyDescent="0.2">
      <c r="A134" s="5"/>
      <c r="B134" s="5"/>
      <c r="C134" s="5"/>
      <c r="D134" s="3"/>
      <c r="E134" s="20">
        <v>8</v>
      </c>
      <c r="F134" s="17" t="str">
        <f>IF(COUNTBLANK('Cage 8'!$D$24:$AG$24)=30,"",COUNTIF('Cage 8'!$D$24:$AG$24,0))</f>
        <v/>
      </c>
      <c r="G134" s="17" t="str">
        <f>IF(COUNTBLANK('Cage 8'!$D$24:$AG$24)=30,"",COUNTIF('Cage 8'!$D$24:$AG$24,1))</f>
        <v/>
      </c>
      <c r="H134" s="17" t="str">
        <f>IF(COUNTBLANK('Cage 8'!$D$24:$AG$24)=30,"",COUNTIF('Cage 8'!$D$24:$AG$24,2))</f>
        <v/>
      </c>
      <c r="I134" s="17" t="str">
        <f>IF(COUNTBLANK('Cage 8'!$D$24:$AG$24)=30,"",COUNTIF('Cage 8'!$D$24:$AG$24,3))</f>
        <v/>
      </c>
      <c r="J134" s="17" t="str">
        <f>IF(COUNTBLANK('Cage 8'!$D$23:$AG$23)=30,"",COUNTIF('Cage 8'!$D$23:$AG$23,0))</f>
        <v/>
      </c>
      <c r="K134" s="17" t="str">
        <f>IF(COUNTBLANK('Cage 8'!$D$23:$AG$23)=30,"",COUNTIF('Cage 8'!$D$23:$AG$23,1))</f>
        <v/>
      </c>
      <c r="L134" s="17" t="str">
        <f>IF(COUNTBLANK('Cage 8'!$D$23:$AG$23)=30,"",COUNTIF('Cage 8'!$D$23:$AG$23,2))</f>
        <v/>
      </c>
      <c r="M134" s="25" t="str">
        <f>IF(COUNTBLANK('Cage 8'!$D$23:$AG$23)=30,"",COUNTIF('Cage 8'!$D$23:$AG$23,3))</f>
        <v/>
      </c>
      <c r="N134" s="3"/>
      <c r="O134" s="5"/>
      <c r="P134" s="5"/>
      <c r="Q134" s="5"/>
      <c r="R134" s="5"/>
      <c r="S134" s="5"/>
      <c r="T134" s="5"/>
      <c r="U134" s="5"/>
      <c r="V134" s="5"/>
      <c r="W134" s="5"/>
      <c r="X134" s="5"/>
    </row>
    <row r="135" spans="1:24" ht="21" x14ac:dyDescent="0.2">
      <c r="A135" s="5"/>
      <c r="B135" s="5"/>
      <c r="C135" s="5"/>
      <c r="D135" s="3"/>
      <c r="E135" s="20">
        <v>9</v>
      </c>
      <c r="F135" s="17" t="str">
        <f>IF(COUNTBLANK('Cage 9'!$D$24:$AG$24)=30,"",COUNTIF('Cage 9'!$D$24:$AG$24,0))</f>
        <v/>
      </c>
      <c r="G135" s="17" t="str">
        <f>IF(COUNTBLANK('Cage 9'!$D$24:$AG$24)=30,"",COUNTIF('Cage 9'!$D$24:$AG$24,1))</f>
        <v/>
      </c>
      <c r="H135" s="17" t="str">
        <f>IF(COUNTBLANK('Cage 9'!$D$24:$AG$24)=30,"",COUNTIF('Cage 9'!$D$24:$AG$24,2))</f>
        <v/>
      </c>
      <c r="I135" s="17" t="str">
        <f>IF(COUNTBLANK('Cage 9'!$D$24:$AG$24)=30,"",COUNTIF('Cage 9'!$D$24:$AG$24,3))</f>
        <v/>
      </c>
      <c r="J135" s="17" t="str">
        <f>IF(COUNTBLANK('Cage 9'!$D$23:$AG$23)=30,"",COUNTIF('Cage 9'!$D$23:$AG$23,0))</f>
        <v/>
      </c>
      <c r="K135" s="17" t="str">
        <f>IF(COUNTBLANK('Cage 9'!$D$23:$AG$23)=30,"",COUNTIF('Cage 9'!$D$23:$AG$23,1))</f>
        <v/>
      </c>
      <c r="L135" s="17" t="str">
        <f>IF(COUNTBLANK('Cage 9'!$D$23:$AG$23)=30,"",COUNTIF('Cage 9'!$D$23:$AG$23,2))</f>
        <v/>
      </c>
      <c r="M135" s="25" t="str">
        <f>IF(COUNTBLANK('Cage 9'!$D$23:$AG$23)=30,"",COUNTIF('Cage 9'!$D$23:$AG$23,3))</f>
        <v/>
      </c>
      <c r="N135" s="3"/>
      <c r="O135" s="5"/>
      <c r="P135" s="5"/>
      <c r="Q135" s="5"/>
      <c r="R135" s="5"/>
      <c r="S135" s="5"/>
      <c r="T135" s="5"/>
      <c r="U135" s="5"/>
      <c r="V135" s="5"/>
      <c r="W135" s="5"/>
      <c r="X135" s="5"/>
    </row>
    <row r="136" spans="1:24" ht="21" x14ac:dyDescent="0.2">
      <c r="A136" s="5"/>
      <c r="B136" s="5"/>
      <c r="C136" s="5"/>
      <c r="D136" s="3"/>
      <c r="E136" s="20">
        <v>10</v>
      </c>
      <c r="F136" s="17" t="str">
        <f>IF(COUNTBLANK('Cage 10'!$D$24:$AG$24)=30,"",COUNTIF('Cage 10'!$D$24:$AG$24,0))</f>
        <v/>
      </c>
      <c r="G136" s="17" t="str">
        <f>IF(COUNTBLANK('Cage 10'!$D$24:$AG$24)=30,"",COUNTIF('Cage 10'!$D$24:$AG$24,1))</f>
        <v/>
      </c>
      <c r="H136" s="17" t="str">
        <f>IF(COUNTBLANK('Cage 10'!$D$24:$AG$24)=30,"",COUNTIF('Cage 10'!$D$24:$AG$24,2))</f>
        <v/>
      </c>
      <c r="I136" s="17" t="str">
        <f>IF(COUNTBLANK('Cage 10'!$D$24:$AG$24)=30,"",COUNTIF('Cage 10'!$D$24:$AG$24,3))</f>
        <v/>
      </c>
      <c r="J136" s="17" t="str">
        <f>IF(COUNTBLANK('Cage 10'!$D$23:$AG$23)=30,"",COUNTIF('Cage 10'!$D$23:$AG$23,0))</f>
        <v/>
      </c>
      <c r="K136" s="17" t="str">
        <f>IF(COUNTBLANK('Cage 10'!$D$23:$AG$23)=30,"",COUNTIF('Cage 10'!$D$23:$AG$23,1))</f>
        <v/>
      </c>
      <c r="L136" s="17" t="str">
        <f>IF(COUNTBLANK('Cage 10'!$D$23:$AG$23)=30,"",COUNTIF('Cage 10'!$D$23:$AG$23,2))</f>
        <v/>
      </c>
      <c r="M136" s="25" t="str">
        <f>IF(COUNTBLANK('Cage 10'!$D$23:$AG$23)=30,"",COUNTIF('Cage 10'!$D$23:$AG$23,3))</f>
        <v/>
      </c>
      <c r="N136" s="3"/>
      <c r="O136" s="5"/>
      <c r="P136" s="5"/>
      <c r="Q136" s="5"/>
      <c r="R136" s="5"/>
      <c r="S136" s="5"/>
      <c r="T136" s="5"/>
      <c r="U136" s="5"/>
      <c r="V136" s="5"/>
      <c r="W136" s="5"/>
      <c r="X136" s="5"/>
    </row>
    <row r="137" spans="1:24" ht="21" x14ac:dyDescent="0.2">
      <c r="A137" s="5"/>
      <c r="B137" s="5"/>
      <c r="C137" s="5"/>
      <c r="D137" s="3"/>
      <c r="E137" s="20">
        <v>11</v>
      </c>
      <c r="F137" s="17" t="str">
        <f>IF(COUNTBLANK('Cage 11'!$D$24:$AG$24)=30,"",COUNTIF('Cage 11'!$D$24:$AG$24,0))</f>
        <v/>
      </c>
      <c r="G137" s="17" t="str">
        <f>IF(COUNTBLANK('Cage 11'!$D$24:$AG$24)=30,"",COUNTIF('Cage 11'!$D$24:$AG$24,1))</f>
        <v/>
      </c>
      <c r="H137" s="17" t="str">
        <f>IF(COUNTBLANK('Cage 11'!$D$24:$AG$24)=30,"",COUNTIF('Cage 11'!$D$24:$AG$24,2))</f>
        <v/>
      </c>
      <c r="I137" s="17" t="str">
        <f>IF(COUNTBLANK('Cage 11'!$D$24:$AG$24)=30,"",COUNTIF('Cage 11'!$D$24:$AG$24,3))</f>
        <v/>
      </c>
      <c r="J137" s="17" t="str">
        <f>IF(COUNTBLANK('Cage 11'!$D$23:$AG$23)=30,"",COUNTIF('Cage 11'!$D$23:$AG$23,0))</f>
        <v/>
      </c>
      <c r="K137" s="17" t="str">
        <f>IF(COUNTBLANK('Cage 11'!$D$23:$AG$23)=30,"",COUNTIF('Cage 11'!$D$23:$AG$23,1))</f>
        <v/>
      </c>
      <c r="L137" s="17" t="str">
        <f>IF(COUNTBLANK('Cage 11'!$D$23:$AG$23)=30,"",COUNTIF('Cage 11'!$D$23:$AG$23,2))</f>
        <v/>
      </c>
      <c r="M137" s="25" t="str">
        <f>IF(COUNTBLANK('Cage 11'!$D$23:$AG$23)=30,"",COUNTIF('Cage 11'!$D$23:$AG$23,3))</f>
        <v/>
      </c>
      <c r="N137" s="3"/>
      <c r="O137" s="5"/>
      <c r="P137" s="5"/>
      <c r="Q137" s="5"/>
      <c r="R137" s="5"/>
      <c r="S137" s="5"/>
      <c r="T137" s="5"/>
      <c r="U137" s="5"/>
      <c r="V137" s="5"/>
      <c r="W137" s="5"/>
      <c r="X137" s="5"/>
    </row>
    <row r="138" spans="1:24" ht="21" x14ac:dyDescent="0.2">
      <c r="A138" s="5"/>
      <c r="B138" s="5"/>
      <c r="C138" s="5"/>
      <c r="D138" s="3"/>
      <c r="E138" s="20">
        <v>12</v>
      </c>
      <c r="F138" s="17" t="str">
        <f>IF(COUNTBLANK('Cage 12'!$D$24:$AG$24)=30,"",COUNTIF('Cage 12'!$D$24:$AG$24,0))</f>
        <v/>
      </c>
      <c r="G138" s="17" t="str">
        <f>IF(COUNTBLANK('Cage 12'!$D$24:$AG$24)=30,"",COUNTIF('Cage 12'!$D$24:$AG$24,1))</f>
        <v/>
      </c>
      <c r="H138" s="17" t="str">
        <f>IF(COUNTBLANK('Cage 12'!$D$24:$AG$24)=30,"",COUNTIF('Cage 12'!$D$24:$AG$24,2))</f>
        <v/>
      </c>
      <c r="I138" s="17" t="str">
        <f>IF(COUNTBLANK('Cage 12'!$D$24:$AG$24)=30,"",COUNTIF('Cage 12'!$D$24:$AG$24,3))</f>
        <v/>
      </c>
      <c r="J138" s="17" t="str">
        <f>IF(COUNTBLANK('Cage 12'!$D$23:$AG$23)=30,"",COUNTIF('Cage 12'!$D$23:$AG$23,0))</f>
        <v/>
      </c>
      <c r="K138" s="17" t="str">
        <f>IF(COUNTBLANK('Cage 12'!$D$23:$AG$23)=30,"",COUNTIF('Cage 12'!$D$23:$AG$23,1))</f>
        <v/>
      </c>
      <c r="L138" s="17" t="str">
        <f>IF(COUNTBLANK('Cage 12'!$D$23:$AG$23)=30,"",COUNTIF('Cage 12'!$D$23:$AG$23,2))</f>
        <v/>
      </c>
      <c r="M138" s="25" t="str">
        <f>IF(COUNTBLANK('Cage 12'!$D$23:$AG$23)=30,"",COUNTIF('Cage 12'!$D$23:$AG$23,3))</f>
        <v/>
      </c>
      <c r="N138" s="3"/>
      <c r="O138" s="5"/>
      <c r="P138" s="5"/>
      <c r="Q138" s="5"/>
      <c r="R138" s="5"/>
      <c r="S138" s="5"/>
      <c r="T138" s="5"/>
      <c r="U138" s="5"/>
      <c r="V138" s="5"/>
      <c r="W138" s="5"/>
      <c r="X138" s="5"/>
    </row>
    <row r="139" spans="1:24" ht="21" x14ac:dyDescent="0.2">
      <c r="A139" s="5"/>
      <c r="B139" s="5"/>
      <c r="C139" s="5"/>
      <c r="D139" s="3"/>
      <c r="E139" s="20">
        <v>13</v>
      </c>
      <c r="F139" s="17" t="str">
        <f>IF(COUNTBLANK('Cage 13'!$D$24:$AG$24)=30,"",COUNTIF('Cage 13'!$D$24:$AG$24,0))</f>
        <v/>
      </c>
      <c r="G139" s="17" t="str">
        <f>IF(COUNTBLANK('Cage 13'!$D$24:$AG$24)=30,"",COUNTIF('Cage 13'!$D$24:$AG$24,1))</f>
        <v/>
      </c>
      <c r="H139" s="17" t="str">
        <f>IF(COUNTBLANK('Cage 13'!$D$24:$AG$24)=30,"",COUNTIF('Cage 13'!$D$24:$AG$24,2))</f>
        <v/>
      </c>
      <c r="I139" s="17" t="str">
        <f>IF(COUNTBLANK('Cage 13'!$D$24:$AG$24)=30,"",COUNTIF('Cage 13'!$D$24:$AG$24,3))</f>
        <v/>
      </c>
      <c r="J139" s="17" t="str">
        <f>IF(COUNTBLANK('Cage 13'!$D$23:$AG$23)=30,"",COUNTIF('Cage 13'!$D$23:$AG$23,0))</f>
        <v/>
      </c>
      <c r="K139" s="17" t="str">
        <f>IF(COUNTBLANK('Cage 13'!$D$23:$AG$23)=30,"",COUNTIF('Cage 13'!$D$23:$AG$23,1))</f>
        <v/>
      </c>
      <c r="L139" s="17" t="str">
        <f>IF(COUNTBLANK('Cage 13'!$D$23:$AG$23)=30,"",COUNTIF('Cage 13'!$D$23:$AG$23,2))</f>
        <v/>
      </c>
      <c r="M139" s="25" t="str">
        <f>IF(COUNTBLANK('Cage 13'!$D$23:$AG$23)=30,"",COUNTIF('Cage 13'!$D$23:$AG$23,3))</f>
        <v/>
      </c>
      <c r="N139" s="3"/>
      <c r="O139" s="5"/>
      <c r="P139" s="5"/>
      <c r="Q139" s="5"/>
      <c r="R139" s="5"/>
      <c r="S139" s="5"/>
      <c r="T139" s="5"/>
      <c r="U139" s="5"/>
      <c r="V139" s="10"/>
      <c r="W139" s="10"/>
      <c r="X139" s="10"/>
    </row>
    <row r="140" spans="1:24" ht="21" x14ac:dyDescent="0.2">
      <c r="A140" s="5"/>
      <c r="B140" s="5"/>
      <c r="C140" s="5"/>
      <c r="D140" s="3"/>
      <c r="E140" s="20">
        <v>14</v>
      </c>
      <c r="F140" s="17" t="str">
        <f>IF(COUNTBLANK('Cage 14'!$D$24:$AG$24)=30,"",COUNTIF('Cage 14'!$D$24:$AG$24,0))</f>
        <v/>
      </c>
      <c r="G140" s="17" t="str">
        <f>IF(COUNTBLANK('Cage 14'!$D$24:$AG$24)=30,"",COUNTIF('Cage 14'!$D$24:$AG$24,1))</f>
        <v/>
      </c>
      <c r="H140" s="17" t="str">
        <f>IF(COUNTBLANK('Cage 14'!$D$24:$AG$24)=30,"",COUNTIF('Cage 14'!$D$24:$AG$24,2))</f>
        <v/>
      </c>
      <c r="I140" s="17" t="str">
        <f>IF(COUNTBLANK('Cage 14'!$D$24:$AG$24)=30,"",COUNTIF('Cage 14'!$D$24:$AG$24,3))</f>
        <v/>
      </c>
      <c r="J140" s="17" t="str">
        <f>IF(COUNTBLANK('Cage 14'!$D$23:$AG$23)=30,"",COUNTIF('Cage 14'!$D$23:$AG$23,0))</f>
        <v/>
      </c>
      <c r="K140" s="17" t="str">
        <f>IF(COUNTBLANK('Cage 14'!$D$23:$AG$23)=30,"",COUNTIF('Cage 14'!$D$23:$AG$23,1))</f>
        <v/>
      </c>
      <c r="L140" s="17" t="str">
        <f>IF(COUNTBLANK('Cage 14'!$D$23:$AG$23)=30,"",COUNTIF('Cage 14'!$D$23:$AG$23,2))</f>
        <v/>
      </c>
      <c r="M140" s="25" t="str">
        <f>IF(COUNTBLANK('Cage 14'!$D$23:$AG$23)=30,"",COUNTIF('Cage 14'!$D$23:$AG$23,3))</f>
        <v/>
      </c>
      <c r="N140" s="3"/>
      <c r="O140" s="5"/>
      <c r="P140" s="5"/>
      <c r="Q140" s="5"/>
      <c r="R140" s="5"/>
      <c r="S140" s="5"/>
      <c r="T140" s="5"/>
      <c r="U140" s="5"/>
      <c r="V140" s="10"/>
      <c r="W140" s="10"/>
      <c r="X140" s="10"/>
    </row>
    <row r="141" spans="1:24" ht="22" thickBot="1" x14ac:dyDescent="0.25">
      <c r="A141" s="5"/>
      <c r="B141" s="5"/>
      <c r="C141" s="5"/>
      <c r="D141" s="3"/>
      <c r="E141" s="15">
        <v>15</v>
      </c>
      <c r="F141" s="17" t="str">
        <f>IF(COUNTBLANK('Cage 15'!$D$24:$AG$24)=30,"",COUNTIF('Cage 15'!$D$24:$AG$24,0))</f>
        <v/>
      </c>
      <c r="G141" s="17" t="str">
        <f>IF(COUNTBLANK('Cage 15'!$D$24:$AG$24)=30,"",COUNTIF('Cage 15'!$D$24:$AG$24,1))</f>
        <v/>
      </c>
      <c r="H141" s="17" t="str">
        <f>IF(COUNTBLANK('Cage 15'!$D$24:$AG$24)=30,"",COUNTIF('Cage 15'!$D$24:$AG$24,2))</f>
        <v/>
      </c>
      <c r="I141" s="17" t="str">
        <f>IF(COUNTBLANK('Cage 15'!$D$24:$AG$24)=30,"",COUNTIF('Cage 15'!$D$24:$AG$24,3))</f>
        <v/>
      </c>
      <c r="J141" s="17" t="str">
        <f>IF(COUNTBLANK('Cage 15'!$D$23:$AG$23)=30,"",COUNTIF('Cage 15'!$D$23:$AG$23,0))</f>
        <v/>
      </c>
      <c r="K141" s="17" t="str">
        <f>IF(COUNTBLANK('Cage 15'!$D$23:$AG$23)=30,"",COUNTIF('Cage 15'!$D$23:$AG$23,1))</f>
        <v/>
      </c>
      <c r="L141" s="17" t="str">
        <f>IF(COUNTBLANK('Cage 15'!$D$23:$AG$23)=30,"",COUNTIF('Cage 15'!$D$23:$AG$23,2))</f>
        <v/>
      </c>
      <c r="M141" s="25" t="str">
        <f>IF(COUNTBLANK('Cage 15'!$D$23:$AG$23)=30,"",COUNTIF('Cage 15'!$D$23:$AG$23,3))</f>
        <v/>
      </c>
      <c r="N141" s="3"/>
      <c r="O141" s="5"/>
      <c r="P141" s="5"/>
      <c r="Q141" s="5"/>
      <c r="R141" s="5"/>
      <c r="S141" s="5"/>
      <c r="T141" s="5"/>
      <c r="U141" s="5"/>
      <c r="V141" s="10"/>
      <c r="W141" s="10"/>
      <c r="X141" s="10"/>
    </row>
    <row r="142" spans="1:24" ht="22" thickBot="1" x14ac:dyDescent="0.25">
      <c r="A142" s="5"/>
      <c r="B142" s="5"/>
      <c r="C142" s="5"/>
      <c r="D142" s="3"/>
      <c r="E142" s="190" t="s">
        <v>1</v>
      </c>
      <c r="F142" s="21">
        <f t="shared" ref="F142:M142" si="5">SUM(F127:F141)</f>
        <v>0</v>
      </c>
      <c r="G142" s="22">
        <f t="shared" si="5"/>
        <v>0</v>
      </c>
      <c r="H142" s="23">
        <f t="shared" si="5"/>
        <v>0</v>
      </c>
      <c r="I142" s="24">
        <f t="shared" si="5"/>
        <v>0</v>
      </c>
      <c r="J142" s="21">
        <f t="shared" si="5"/>
        <v>0</v>
      </c>
      <c r="K142" s="22">
        <f t="shared" si="5"/>
        <v>0</v>
      </c>
      <c r="L142" s="23">
        <f t="shared" si="5"/>
        <v>0</v>
      </c>
      <c r="M142" s="24">
        <f t="shared" si="5"/>
        <v>0</v>
      </c>
      <c r="N142" s="3"/>
      <c r="O142" s="5"/>
      <c r="P142" s="5"/>
      <c r="Q142" s="5"/>
      <c r="R142" s="5"/>
      <c r="S142" s="5"/>
      <c r="T142" s="5"/>
      <c r="U142" s="5"/>
      <c r="V142" s="10"/>
      <c r="W142" s="10"/>
      <c r="X142" s="10"/>
    </row>
    <row r="143" spans="1:24" ht="20" thickBot="1" x14ac:dyDescent="0.25">
      <c r="A143" s="5"/>
      <c r="B143" s="5"/>
      <c r="C143" s="5"/>
      <c r="D143" s="3"/>
      <c r="E143" s="4"/>
      <c r="F143" s="3"/>
      <c r="G143" s="3"/>
      <c r="H143" s="3"/>
      <c r="I143" s="3"/>
      <c r="J143" s="3"/>
      <c r="K143" s="3"/>
      <c r="L143" s="3"/>
      <c r="M143" s="3"/>
      <c r="N143" s="3"/>
      <c r="O143" s="5"/>
      <c r="P143" s="5"/>
      <c r="Q143" s="5"/>
      <c r="R143" s="5"/>
      <c r="S143" s="5"/>
      <c r="T143" s="5"/>
      <c r="U143" s="5"/>
      <c r="V143" s="10"/>
      <c r="W143" s="10"/>
      <c r="X143" s="10"/>
    </row>
    <row r="144" spans="1:24" ht="18.75" customHeight="1" x14ac:dyDescent="0.2">
      <c r="A144" s="5"/>
      <c r="B144" s="5"/>
      <c r="C144" s="5"/>
      <c r="D144" s="3"/>
      <c r="E144" s="447" t="s">
        <v>19</v>
      </c>
      <c r="F144" s="439" t="s">
        <v>112</v>
      </c>
      <c r="G144" s="440"/>
      <c r="H144" s="440"/>
      <c r="I144" s="440"/>
      <c r="J144" s="440"/>
      <c r="K144" s="440"/>
      <c r="L144" s="440"/>
      <c r="M144" s="441"/>
      <c r="N144" s="3"/>
      <c r="O144" s="5"/>
      <c r="P144" s="5"/>
      <c r="Q144" s="5"/>
      <c r="R144" s="5"/>
      <c r="S144" s="5"/>
      <c r="T144" s="5"/>
      <c r="U144" s="5"/>
      <c r="V144" s="5"/>
      <c r="W144" s="5"/>
      <c r="X144" s="5"/>
    </row>
    <row r="145" spans="1:24" ht="18.75" customHeight="1" x14ac:dyDescent="0.2">
      <c r="A145" s="5"/>
      <c r="B145" s="5"/>
      <c r="C145" s="5"/>
      <c r="D145" s="3"/>
      <c r="E145" s="448"/>
      <c r="F145" s="442"/>
      <c r="G145" s="443"/>
      <c r="H145" s="443"/>
      <c r="I145" s="443"/>
      <c r="J145" s="443"/>
      <c r="K145" s="443"/>
      <c r="L145" s="443"/>
      <c r="M145" s="444"/>
      <c r="N145" s="3"/>
      <c r="O145" s="5"/>
      <c r="P145" s="5"/>
      <c r="Q145" s="5"/>
      <c r="R145" s="5"/>
      <c r="S145" s="5"/>
      <c r="T145" s="5"/>
      <c r="U145" s="5"/>
      <c r="V145" s="5"/>
      <c r="W145" s="5"/>
      <c r="X145" s="5"/>
    </row>
    <row r="146" spans="1:24" ht="18.75" customHeight="1" x14ac:dyDescent="0.2">
      <c r="A146" s="5"/>
      <c r="B146" s="5"/>
      <c r="C146" s="5"/>
      <c r="D146" s="3"/>
      <c r="E146" s="448"/>
      <c r="F146" s="472" t="s">
        <v>113</v>
      </c>
      <c r="G146" s="473"/>
      <c r="H146" s="473"/>
      <c r="I146" s="473"/>
      <c r="J146" s="474" t="s">
        <v>118</v>
      </c>
      <c r="K146" s="473"/>
      <c r="L146" s="473"/>
      <c r="M146" s="475"/>
      <c r="N146" s="3"/>
      <c r="O146" s="5"/>
      <c r="P146" s="5"/>
      <c r="Q146" s="5"/>
      <c r="R146" s="5"/>
      <c r="S146" s="5"/>
      <c r="T146" s="5"/>
      <c r="U146" s="5"/>
      <c r="V146" s="5"/>
      <c r="W146" s="5"/>
      <c r="X146" s="5"/>
    </row>
    <row r="147" spans="1:24" ht="41.25" customHeight="1" thickBot="1" x14ac:dyDescent="0.25">
      <c r="A147" s="5"/>
      <c r="B147" s="5"/>
      <c r="C147" s="5"/>
      <c r="D147" s="3"/>
      <c r="E147" s="449"/>
      <c r="F147" s="34" t="s">
        <v>114</v>
      </c>
      <c r="G147" s="35" t="s">
        <v>115</v>
      </c>
      <c r="H147" s="35" t="s">
        <v>116</v>
      </c>
      <c r="I147" s="188" t="s">
        <v>117</v>
      </c>
      <c r="J147" s="186" t="s">
        <v>119</v>
      </c>
      <c r="K147" s="187" t="s">
        <v>120</v>
      </c>
      <c r="L147" s="187" t="s">
        <v>121</v>
      </c>
      <c r="M147" s="188" t="s">
        <v>117</v>
      </c>
      <c r="N147" s="3"/>
      <c r="O147" s="5"/>
      <c r="P147" s="5"/>
      <c r="Q147" s="5"/>
      <c r="R147" s="5"/>
      <c r="S147" s="5"/>
      <c r="T147" s="5"/>
      <c r="U147" s="5"/>
      <c r="V147" s="5"/>
      <c r="W147" s="5"/>
      <c r="X147" s="5"/>
    </row>
    <row r="148" spans="1:24" ht="21" x14ac:dyDescent="0.2">
      <c r="A148" s="5"/>
      <c r="B148" s="5"/>
      <c r="C148" s="5"/>
      <c r="D148" s="3"/>
      <c r="E148" s="15">
        <v>1</v>
      </c>
      <c r="F148" s="32" t="str">
        <f>IF(COUNTBLANK('Cage 1'!$D$47:$AG$47)=30,"",SUM('Cage 1'!$D$47:$AG$47))</f>
        <v/>
      </c>
      <c r="G148" s="32" t="str">
        <f>IF(COUNTBLANK('Cage 1'!$D$48:$AG$48)=30,"",SUM('Cage 1'!$D$48:$AG$48))</f>
        <v/>
      </c>
      <c r="H148" s="32" t="str">
        <f>IF(COUNTBLANK('Cage 1'!$D$49:$AG$49)=30,"",SUM('Cage 1'!$D$49:$AG$49))</f>
        <v/>
      </c>
      <c r="I148" s="32" t="str">
        <f>IF(COUNTBLANK(F148:H148)=3,"",SUM(F148:H148))</f>
        <v/>
      </c>
      <c r="J148" s="32" t="str">
        <f>IF(COUNTBLANK('Cage 1'!$D$47:$AG$47)=30,"",COUNTIF('Cage 1'!$D$47:$AG$47,"&gt;0"))</f>
        <v/>
      </c>
      <c r="K148" s="32" t="str">
        <f>IF(COUNTBLANK('Cage 1'!$D$48:$AG$48)=30,"",COUNTIF('Cage 1'!$D$48:$AG$48,"&gt;0"))</f>
        <v/>
      </c>
      <c r="L148" s="32" t="str">
        <f>IF(COUNTBLANK('Cage 1'!$D$49:$AG$49)=30,"",COUNTIF('Cage 1'!$D$49:$AG$49,"&gt;0"))</f>
        <v/>
      </c>
      <c r="M148" s="32" t="str">
        <f>IF(COUNTBLANK(J148:L148)=3,"",SUM((IF(SUM('Cage 1'!D47:D49)&gt;0,1,0)),(IF(SUM('Cage 1'!E47:E49)&gt;0,1,0)),(IF(SUM('Cage 1'!F47:F49)&gt;0,1,0)),(IF(SUM('Cage 1'!G47:G49)&gt;0,1,0)),(IF(SUM('Cage 1'!H47:H49)&gt;0,1,0)),(IF(SUM('Cage 1'!I47:I49)&gt;0,1,0)),(IF(SUM('Cage 1'!J47:J49)&gt;0,1,0)),(IF(SUM('Cage 1'!K47:K49)&gt;0,1,0)),(IF(SUM('Cage 1'!L47:L49)&gt;0,1,0)),(IF(SUM('Cage 1'!M47:M49)&gt;0,1,0)),(IF(SUM('Cage 1'!N47:N49)&gt;0,1,0)),(IF(SUM('Cage 1'!O47:O49)&gt;0,1,0)),(IF(SUM('Cage 1'!P47:P49)&gt;0,1,0)),(IF(SUM('Cage 1'!Q47:Q49)&gt;0,1,0)),(IF(SUM('Cage 1'!R47:R49)&gt;0,1,0)),(IF(SUM('Cage 1'!S47:S49)&gt;0,1,0)),(IF(SUM('Cage 1'!T47:T49)&gt;0,1,0)),(IF(SUM('Cage 1'!U47:U49)&gt;0,1,0)),(IF(SUM('Cage 1'!V47:V49)&gt;0,1,0)),(IF(SUM('Cage 1'!W47:W49)&gt;0,1,0)),(IF(SUM('Cage 1'!X47:X49)&gt;0,1,0)),(IF(SUM('Cage 1'!Y47:Y49)&gt;0,1,0)),(IF(SUM('Cage 1'!Z47:Z49)&gt;0,1,0)),(IF(SUM('Cage 1'!AA47:AA49)&gt;0,1,0)),(IF(SUM('Cage 1'!AB47:AB49)&gt;0,1,0)),(IF(SUM('Cage 1'!AC47:AC49)&gt;0,1,0)),(IF(SUM('Cage 1'!AD47:AD49)&gt;0,1,0)),(IF(SUM('Cage 1'!AE47:AE49)&gt;0,1,0)),(IF(SUM('Cage 1'!AF47:AF49)&gt;0,1,0)),(IF(SUM('Cage 1'!AG47:AG49)&gt;0,1,0))))</f>
        <v/>
      </c>
      <c r="N148" s="3"/>
      <c r="O148" s="5"/>
      <c r="P148" s="5"/>
      <c r="Q148" s="5"/>
      <c r="R148" s="5"/>
      <c r="S148" s="5"/>
      <c r="T148" s="5"/>
      <c r="U148" s="5"/>
      <c r="V148" s="5"/>
      <c r="W148" s="5"/>
      <c r="X148" s="5"/>
    </row>
    <row r="149" spans="1:24" ht="21" x14ac:dyDescent="0.2">
      <c r="A149" s="5"/>
      <c r="B149" s="5"/>
      <c r="C149" s="5"/>
      <c r="D149" s="3"/>
      <c r="E149" s="20">
        <v>2</v>
      </c>
      <c r="F149" s="32" t="str">
        <f>IF(COUNTBLANK('Cage 2'!$D$47:$AG$47)=30,"",SUM('Cage 2'!$D$47:$AG$47))</f>
        <v/>
      </c>
      <c r="G149" s="32" t="str">
        <f>IF(COUNTBLANK('Cage 2'!$D$48:$AG$48)=30,"",SUM('Cage 2'!$D$48:$AG$48))</f>
        <v/>
      </c>
      <c r="H149" s="32" t="str">
        <f>IF(COUNTBLANK('Cage 2'!$D$49:$AG$49)=30,"",SUM('Cage 2'!$D$49:$AG$49))</f>
        <v/>
      </c>
      <c r="I149" s="32" t="str">
        <f t="shared" ref="I149:I162" si="6">IF(COUNTBLANK(F149:H149)=3,"",SUM(F149:H149))</f>
        <v/>
      </c>
      <c r="J149" s="32" t="str">
        <f>IF(COUNTBLANK('Cage 2'!$D$47:$AG$47)=30,"",COUNTIF('Cage 2'!$D$47:$AG$47,"&gt;0"))</f>
        <v/>
      </c>
      <c r="K149" s="32" t="str">
        <f>IF(COUNTBLANK('Cage 2'!$D$48:$AG$48)=30,"",COUNTIF('Cage 2'!$D$48:$AG$48,"&gt;0"))</f>
        <v/>
      </c>
      <c r="L149" s="32" t="str">
        <f>IF(COUNTBLANK('Cage 2'!$D$49:$AG$49)=30,"",COUNTIF('Cage 2'!$D$49:$AG$49,"&gt;0"))</f>
        <v/>
      </c>
      <c r="M149" s="32" t="str">
        <f>IF(COUNTBLANK(J149:L149)=3,"",SUM((IF(SUM('Cage 2'!D47:D49)&gt;0,1,0)),(IF(SUM('Cage 2'!E47:E49)&gt;0,1,0)),(IF(SUM('Cage 2'!F47:F49)&gt;0,1,0)),(IF(SUM('Cage 2'!G47:G49)&gt;0,1,0)),(IF(SUM('Cage 2'!H47:H49)&gt;0,1,0)),(IF(SUM('Cage 2'!I47:I49)&gt;0,1,0)),(IF(SUM('Cage 2'!J47:J49)&gt;0,1,0)),(IF(SUM('Cage 2'!K47:K49)&gt;0,1,0)),(IF(SUM('Cage 2'!L47:L49)&gt;0,1,0)),(IF(SUM('Cage 2'!M47:M49)&gt;0,1,0)),(IF(SUM('Cage 2'!N47:N49)&gt;0,1,0)),(IF(SUM('Cage 2'!O47:O49)&gt;0,1,0)),(IF(SUM('Cage 2'!P47:P49)&gt;0,1,0)),(IF(SUM('Cage 2'!Q47:Q49)&gt;0,1,0)),(IF(SUM('Cage 2'!R47:R49)&gt;0,1,0)),(IF(SUM('Cage 2'!S47:S49)&gt;0,1,0)),(IF(SUM('Cage 2'!T47:T49)&gt;0,1,0)),(IF(SUM('Cage 2'!U47:U49)&gt;0,1,0)),(IF(SUM('Cage 2'!V47:V49)&gt;0,1,0)),(IF(SUM('Cage 2'!W47:W49)&gt;0,1,0)),(IF(SUM('Cage 2'!X47:X49)&gt;0,1,0)),(IF(SUM('Cage 2'!Y47:Y49)&gt;0,1,0)),(IF(SUM('Cage 2'!Z47:Z49)&gt;0,1,0)),(IF(SUM('Cage 2'!AA47:AA49)&gt;0,1,0)),(IF(SUM('Cage 2'!AB47:AB49)&gt;0,1,0)),(IF(SUM('Cage 2'!AC47:AC49)&gt;0,1,0)),(IF(SUM('Cage 2'!AD47:AD49)&gt;0,1,0)),(IF(SUM('Cage 2'!AE47:AE49)&gt;0,1,0)),(IF(SUM('Cage 2'!AF47:AF49)&gt;0,1,0)),(IF(SUM('Cage 2'!AG47:AG49)&gt;0,1,0))))</f>
        <v/>
      </c>
      <c r="N149" s="3"/>
      <c r="O149" s="5"/>
      <c r="P149" s="5"/>
      <c r="Q149" s="5"/>
      <c r="R149" s="5"/>
      <c r="S149" s="5"/>
      <c r="T149" s="5"/>
      <c r="U149" s="5"/>
      <c r="V149" s="5"/>
      <c r="W149" s="5"/>
      <c r="X149" s="5"/>
    </row>
    <row r="150" spans="1:24" ht="21" x14ac:dyDescent="0.2">
      <c r="A150" s="5"/>
      <c r="B150" s="5"/>
      <c r="C150" s="5"/>
      <c r="D150" s="3"/>
      <c r="E150" s="20">
        <v>3</v>
      </c>
      <c r="F150" s="32" t="str">
        <f>IF(COUNTBLANK('Cage 3'!$D$47:$AG$47)=30,"",SUM('Cage 3'!$D$47:$AG$47))</f>
        <v/>
      </c>
      <c r="G150" s="32" t="str">
        <f>IF(COUNTBLANK('Cage 3'!$D$48:$AG$48)=30,"",SUM('Cage 3'!$D$48:$AG$48))</f>
        <v/>
      </c>
      <c r="H150" s="32" t="str">
        <f>IF(COUNTBLANK('Cage 3'!$D$49:$AG$49)=30,"",SUM('Cage 3'!$D$49:$AG$49))</f>
        <v/>
      </c>
      <c r="I150" s="32" t="str">
        <f t="shared" si="6"/>
        <v/>
      </c>
      <c r="J150" s="32" t="str">
        <f>IF(COUNTBLANK('Cage 3'!$D$47:$AG$47)=30,"",COUNTIF('Cage 3'!$D$47:$AG$47,"&gt;0"))</f>
        <v/>
      </c>
      <c r="K150" s="32" t="str">
        <f>IF(COUNTBLANK('Cage 3'!$D$48:$AG$48)=30,"",COUNTIF('Cage 3'!$D$48:$AG$48,"&gt;0"))</f>
        <v/>
      </c>
      <c r="L150" s="32" t="str">
        <f>IF(COUNTBLANK('Cage 3'!$D$49:$AG$49)=30,"",COUNTIF('Cage 3'!$D$49:$AG$49,"&gt;0"))</f>
        <v/>
      </c>
      <c r="M150" s="32" t="str">
        <f>IF(COUNTBLANK(J150:L150)=3,"",SUM((IF(SUM('Cage 3'!D47:D49)&gt;0,1,0)),(IF(SUM('Cage 3'!E47:E49)&gt;0,1,0)),(IF(SUM('Cage 3'!F47:F49)&gt;0,1,0)),(IF(SUM('Cage 3'!G47:G49)&gt;0,1,0)),(IF(SUM('Cage 3'!H47:H49)&gt;0,1,0)),(IF(SUM('Cage 3'!I47:I49)&gt;0,1,0)),(IF(SUM('Cage 3'!J47:J49)&gt;0,1,0)),(IF(SUM('Cage 3'!K47:K49)&gt;0,1,0)),(IF(SUM('Cage 3'!L47:L49)&gt;0,1,0)),(IF(SUM('Cage 3'!M47:M49)&gt;0,1,0)),(IF(SUM('Cage 3'!N47:N49)&gt;0,1,0)),(IF(SUM('Cage 3'!O47:O49)&gt;0,1,0)),(IF(SUM('Cage 3'!P47:P49)&gt;0,1,0)),(IF(SUM('Cage 3'!Q47:Q49)&gt;0,1,0)),(IF(SUM('Cage 3'!R47:R49)&gt;0,1,0)),(IF(SUM('Cage 3'!S47:S49)&gt;0,1,0)),(IF(SUM('Cage 3'!T47:T49)&gt;0,1,0)),(IF(SUM('Cage 3'!U47:U49)&gt;0,1,0)),(IF(SUM('Cage 3'!V47:V49)&gt;0,1,0)),(IF(SUM('Cage 3'!W47:W49)&gt;0,1,0)),(IF(SUM('Cage 3'!X47:X49)&gt;0,1,0)),(IF(SUM('Cage 3'!Y47:Y49)&gt;0,1,0)),(IF(SUM('Cage 3'!Z47:Z49)&gt;0,1,0)),(IF(SUM('Cage 3'!AA47:AA49)&gt;0,1,0)),(IF(SUM('Cage 3'!AB47:AB49)&gt;0,1,0)),(IF(SUM('Cage 3'!AC47:AC49)&gt;0,1,0)),(IF(SUM('Cage 3'!AD47:AD49)&gt;0,1,0)),(IF(SUM('Cage 3'!AE47:AE49)&gt;0,1,0)),(IF(SUM('Cage 3'!AF47:AF49)&gt;0,1,0)),(IF(SUM('Cage 3'!AG47:AG49)&gt;0,1,0))))</f>
        <v/>
      </c>
      <c r="N150" s="3"/>
      <c r="O150" s="5"/>
      <c r="P150" s="5"/>
      <c r="Q150" s="5"/>
      <c r="R150" s="5"/>
      <c r="S150" s="5"/>
      <c r="T150" s="5"/>
      <c r="U150" s="5"/>
      <c r="V150" s="5"/>
      <c r="W150" s="5"/>
      <c r="X150" s="5"/>
    </row>
    <row r="151" spans="1:24" ht="21" x14ac:dyDescent="0.2">
      <c r="A151" s="5"/>
      <c r="B151" s="5"/>
      <c r="C151" s="5"/>
      <c r="D151" s="3"/>
      <c r="E151" s="20">
        <v>4</v>
      </c>
      <c r="F151" s="32" t="str">
        <f>IF(COUNTBLANK('Cage 4'!$D$47:$AG$47)=30,"",SUM('Cage 4'!$D$47:$AG$47))</f>
        <v/>
      </c>
      <c r="G151" s="32" t="str">
        <f>IF(COUNTBLANK('Cage 4'!$D$48:$AG$48)=30,"",SUM('Cage 4'!$D$48:$AG$48))</f>
        <v/>
      </c>
      <c r="H151" s="32" t="str">
        <f>IF(COUNTBLANK('Cage 4'!$D$49:$AG$49)=30,"",SUM('Cage 4'!$D$49:$AG$49))</f>
        <v/>
      </c>
      <c r="I151" s="32" t="str">
        <f t="shared" si="6"/>
        <v/>
      </c>
      <c r="J151" s="32" t="str">
        <f>IF(COUNTBLANK('Cage 4'!$D$47:$AG$47)=30,"",COUNTIF('Cage 4'!$D$47:$AG$47,"&gt;0"))</f>
        <v/>
      </c>
      <c r="K151" s="32" t="str">
        <f>IF(COUNTBLANK('Cage 4'!$D$48:$AG$48)=30,"",COUNTIF('Cage 4'!$D$48:$AG$48,"&gt;0"))</f>
        <v/>
      </c>
      <c r="L151" s="32" t="str">
        <f>IF(COUNTBLANK('Cage 4'!$D$49:$AG$49)=30,"",COUNTIF('Cage 4'!$D$49:$AG$49,"&gt;0"))</f>
        <v/>
      </c>
      <c r="M151" s="32" t="str">
        <f>IF(COUNTBLANK(J151:L151)=3,"",SUM((IF(SUM('Cage 4'!D47:D49)&gt;0,1,0)),(IF(SUM('Cage 4'!E47:E49)&gt;0,1,0)),(IF(SUM('Cage 4'!F47:F49)&gt;0,1,0)),(IF(SUM('Cage 4'!G47:G49)&gt;0,1,0)),(IF(SUM('Cage 4'!H47:H49)&gt;0,1,0)),(IF(SUM('Cage 4'!I47:I49)&gt;0,1,0)),(IF(SUM('Cage 4'!J47:J49)&gt;0,1,0)),(IF(SUM('Cage 4'!K47:K49)&gt;0,1,0)),(IF(SUM('Cage 4'!L47:L49)&gt;0,1,0)),(IF(SUM('Cage 4'!M47:M49)&gt;0,1,0)),(IF(SUM('Cage 4'!N47:N49)&gt;0,1,0)),(IF(SUM('Cage 4'!O47:O49)&gt;0,1,0)),(IF(SUM('Cage 4'!P47:P49)&gt;0,1,0)),(IF(SUM('Cage 4'!Q47:Q49)&gt;0,1,0)),(IF(SUM('Cage 4'!R47:R49)&gt;0,1,0)),(IF(SUM('Cage 4'!S47:S49)&gt;0,1,0)),(IF(SUM('Cage 4'!T47:T49)&gt;0,1,0)),(IF(SUM('Cage 4'!U47:U49)&gt;0,1,0)),(IF(SUM('Cage 4'!V47:V49)&gt;0,1,0)),(IF(SUM('Cage 4'!W47:W49)&gt;0,1,0)),(IF(SUM('Cage 4'!X47:X49)&gt;0,1,0)),(IF(SUM('Cage 4'!Y47:Y49)&gt;0,1,0)),(IF(SUM('Cage 4'!Z47:Z49)&gt;0,1,0)),(IF(SUM('Cage 4'!AA47:AA49)&gt;0,1,0)),(IF(SUM('Cage 4'!AB47:AB49)&gt;0,1,0)),(IF(SUM('Cage 4'!AC47:AC49)&gt;0,1,0)),(IF(SUM('Cage 4'!AD47:AD49)&gt;0,1,0)),(IF(SUM('Cage 4'!AE47:AE49)&gt;0,1,0)),(IF(SUM('Cage 4'!AF47:AF49)&gt;0,1,0)),(IF(SUM('Cage 4'!AG47:AG49)&gt;0,1,0))))</f>
        <v/>
      </c>
      <c r="N151" s="3"/>
      <c r="O151" s="5"/>
      <c r="P151" s="5"/>
      <c r="Q151" s="5"/>
      <c r="R151" s="5"/>
      <c r="S151" s="5"/>
      <c r="T151" s="5"/>
      <c r="U151" s="5"/>
      <c r="V151" s="5"/>
      <c r="W151" s="5"/>
      <c r="X151" s="5"/>
    </row>
    <row r="152" spans="1:24" ht="21" x14ac:dyDescent="0.2">
      <c r="A152" s="5"/>
      <c r="B152" s="5"/>
      <c r="C152" s="5"/>
      <c r="D152" s="3"/>
      <c r="E152" s="20">
        <v>5</v>
      </c>
      <c r="F152" s="32" t="str">
        <f>IF(COUNTBLANK('Cage 5'!$D$47:$AG$47)=30,"",SUM('Cage 5'!$D$47:$AG$47))</f>
        <v/>
      </c>
      <c r="G152" s="32" t="str">
        <f>IF(COUNTBLANK('Cage 5'!$D$48:$AG$48)=30,"",SUM('Cage 5'!$D$48:$AG$48))</f>
        <v/>
      </c>
      <c r="H152" s="32" t="str">
        <f>IF(COUNTBLANK('Cage 5'!$D$49:$AG$49)=30,"",SUM('Cage 5'!$D$49:$AG$49))</f>
        <v/>
      </c>
      <c r="I152" s="32" t="str">
        <f t="shared" si="6"/>
        <v/>
      </c>
      <c r="J152" s="32" t="str">
        <f>IF(COUNTBLANK('Cage 5'!$D$47:$AG$47)=30,"",COUNTIF('Cage 5'!$D$47:$AG$47,"&gt;0"))</f>
        <v/>
      </c>
      <c r="K152" s="32" t="str">
        <f>IF(COUNTBLANK('Cage 5'!$D$48:$AG$48)=30,"",COUNTIF('Cage 5'!$D$48:$AG$48,"&gt;0"))</f>
        <v/>
      </c>
      <c r="L152" s="32" t="str">
        <f>IF(COUNTBLANK('Cage 5'!$D$49:$AG$49)=30,"",COUNTIF('Cage 5'!$D$49:$AG$49,"&gt;0"))</f>
        <v/>
      </c>
      <c r="M152" s="32" t="str">
        <f>IF(COUNTBLANK(J152:L152)=3,"",SUM((IF(SUM('Cage 5'!D47:D49)&gt;0,1,0)),(IF(SUM('Cage 5'!E47:E49)&gt;0,1,0)),(IF(SUM('Cage 5'!F47:F49)&gt;0,1,0)),(IF(SUM('Cage 5'!G47:G49)&gt;0,1,0)),(IF(SUM('Cage 5'!H47:H49)&gt;0,1,0)),(IF(SUM('Cage 5'!I47:I49)&gt;0,1,0)),(IF(SUM('Cage 5'!J47:J49)&gt;0,1,0)),(IF(SUM('Cage 5'!K47:K49)&gt;0,1,0)),(IF(SUM('Cage 5'!L47:L49)&gt;0,1,0)),(IF(SUM('Cage 5'!M47:M49)&gt;0,1,0)),(IF(SUM('Cage 5'!N47:N49)&gt;0,1,0)),(IF(SUM('Cage 5'!O47:O49)&gt;0,1,0)),(IF(SUM('Cage 5'!P47:P49)&gt;0,1,0)),(IF(SUM('Cage 5'!Q47:Q49)&gt;0,1,0)),(IF(SUM('Cage 5'!R47:R49)&gt;0,1,0)),(IF(SUM('Cage 5'!S47:S49)&gt;0,1,0)),(IF(SUM('Cage 5'!T47:T49)&gt;0,1,0)),(IF(SUM('Cage 5'!U47:U49)&gt;0,1,0)),(IF(SUM('Cage 5'!V47:V49)&gt;0,1,0)),(IF(SUM('Cage 5'!W47:W49)&gt;0,1,0)),(IF(SUM('Cage 5'!X47:X49)&gt;0,1,0)),(IF(SUM('Cage 5'!Y47:Y49)&gt;0,1,0)),(IF(SUM('Cage 5'!Z47:Z49)&gt;0,1,0)),(IF(SUM('Cage 5'!AA47:AA49)&gt;0,1,0)),(IF(SUM('Cage 5'!AB47:AB49)&gt;0,1,0)),(IF(SUM('Cage 5'!AC47:AC49)&gt;0,1,0)),(IF(SUM('Cage 5'!AD47:AD49)&gt;0,1,0)),(IF(SUM('Cage 5'!AE47:AE49)&gt;0,1,0)),(IF(SUM('Cage 5'!AF47:AF49)&gt;0,1,0)),(IF(SUM('Cage 5'!AG47:AG49)&gt;0,1,0))))</f>
        <v/>
      </c>
      <c r="N152" s="3"/>
      <c r="O152" s="5"/>
      <c r="P152" s="5"/>
      <c r="Q152" s="5"/>
      <c r="R152" s="5"/>
      <c r="S152" s="5"/>
      <c r="T152" s="5"/>
      <c r="U152" s="5"/>
      <c r="V152" s="5"/>
      <c r="W152" s="5"/>
      <c r="X152" s="5"/>
    </row>
    <row r="153" spans="1:24" ht="21" x14ac:dyDescent="0.2">
      <c r="A153" s="5"/>
      <c r="B153" s="5"/>
      <c r="C153" s="5"/>
      <c r="D153" s="3"/>
      <c r="E153" s="20">
        <v>6</v>
      </c>
      <c r="F153" s="32" t="str">
        <f>IF(COUNTBLANK('Cage 6'!$D$47:$AG$47)=30,"",SUM('Cage 6'!$D$47:$AG$47))</f>
        <v/>
      </c>
      <c r="G153" s="32" t="str">
        <f>IF(COUNTBLANK('Cage 6'!$D$48:$AG$48)=30,"",SUM('Cage 6'!$D$48:$AG$48))</f>
        <v/>
      </c>
      <c r="H153" s="32" t="str">
        <f>IF(COUNTBLANK('Cage 6'!$D$49:$AG$49)=30,"",SUM('Cage 6'!$D$49:$AG$49))</f>
        <v/>
      </c>
      <c r="I153" s="32" t="str">
        <f t="shared" si="6"/>
        <v/>
      </c>
      <c r="J153" s="32" t="str">
        <f>IF(COUNTBLANK('Cage 6'!$D$47:$AG$47)=30,"",COUNTIF('Cage 6'!$D$47:$AG$47,"&gt;0"))</f>
        <v/>
      </c>
      <c r="K153" s="32" t="str">
        <f>IF(COUNTBLANK('Cage 6'!$D$48:$AG$48)=30,"",COUNTIF('Cage 6'!$D$48:$AG$48,"&gt;0"))</f>
        <v/>
      </c>
      <c r="L153" s="32" t="str">
        <f>IF(COUNTBLANK('Cage 6'!$D$49:$AG$49)=30,"",COUNTIF('Cage 6'!$D$49:$AG$49,"&gt;0"))</f>
        <v/>
      </c>
      <c r="M153" s="32" t="str">
        <f>IF(COUNTBLANK(J153:L153)=3,"",SUM((IF(SUM('Cage 6'!D47:D49)&gt;0,1,0)),(IF(SUM('Cage 6'!E47:E49)&gt;0,1,0)),(IF(SUM('Cage 6'!F47:F49)&gt;0,1,0)),(IF(SUM('Cage 6'!G47:G49)&gt;0,1,0)),(IF(SUM('Cage 6'!H47:H49)&gt;0,1,0)),(IF(SUM('Cage 6'!I47:I49)&gt;0,1,0)),(IF(SUM('Cage 6'!J47:J49)&gt;0,1,0)),(IF(SUM('Cage 6'!K47:K49)&gt;0,1,0)),(IF(SUM('Cage 6'!L47:L49)&gt;0,1,0)),(IF(SUM('Cage 6'!M47:M49)&gt;0,1,0)),(IF(SUM('Cage 6'!N47:N49)&gt;0,1,0)),(IF(SUM('Cage 6'!O47:O49)&gt;0,1,0)),(IF(SUM('Cage 6'!P47:P49)&gt;0,1,0)),(IF(SUM('Cage 6'!Q47:Q49)&gt;0,1,0)),(IF(SUM('Cage 6'!R47:R49)&gt;0,1,0)),(IF(SUM('Cage 6'!S47:S49)&gt;0,1,0)),(IF(SUM('Cage 6'!T47:T49)&gt;0,1,0)),(IF(SUM('Cage 6'!U47:U49)&gt;0,1,0)),(IF(SUM('Cage 6'!V47:V49)&gt;0,1,0)),(IF(SUM('Cage 6'!W47:W49)&gt;0,1,0)),(IF(SUM('Cage 6'!X47:X49)&gt;0,1,0)),(IF(SUM('Cage 6'!Y47:Y49)&gt;0,1,0)),(IF(SUM('Cage 6'!Z47:Z49)&gt;0,1,0)),(IF(SUM('Cage 6'!AA47:AA49)&gt;0,1,0)),(IF(SUM('Cage 6'!AB47:AB49)&gt;0,1,0)),(IF(SUM('Cage 6'!AC47:AC49)&gt;0,1,0)),(IF(SUM('Cage 6'!AD47:AD49)&gt;0,1,0)),(IF(SUM('Cage 6'!AE47:AE49)&gt;0,1,0)),(IF(SUM('Cage 6'!AF47:AF49)&gt;0,1,0)),(IF(SUM('Cage 6'!AG47:AG49)&gt;0,1,0))))</f>
        <v/>
      </c>
      <c r="N153" s="3"/>
      <c r="O153" s="5"/>
      <c r="P153" s="5"/>
      <c r="Q153" s="5"/>
      <c r="R153" s="5"/>
      <c r="S153" s="5"/>
      <c r="T153" s="5"/>
      <c r="U153" s="5"/>
      <c r="V153" s="5"/>
      <c r="W153" s="5"/>
      <c r="X153" s="5"/>
    </row>
    <row r="154" spans="1:24" ht="21" x14ac:dyDescent="0.2">
      <c r="A154" s="5"/>
      <c r="B154" s="5"/>
      <c r="C154" s="5"/>
      <c r="D154" s="3"/>
      <c r="E154" s="20">
        <v>7</v>
      </c>
      <c r="F154" s="32" t="str">
        <f>IF(COUNTBLANK('Cage 7'!$D$47:$AG$47)=30,"",SUM('Cage 7'!$D$47:$AG$47))</f>
        <v/>
      </c>
      <c r="G154" s="32" t="str">
        <f>IF(COUNTBLANK('Cage 7'!$D$48:$AG$48)=30,"",SUM('Cage 7'!$D$48:$AG$48))</f>
        <v/>
      </c>
      <c r="H154" s="32" t="str">
        <f>IF(COUNTBLANK('Cage 7'!$D$49:$AG$49)=30,"",SUM('Cage 7'!$D$49:$AG$49))</f>
        <v/>
      </c>
      <c r="I154" s="32" t="str">
        <f t="shared" si="6"/>
        <v/>
      </c>
      <c r="J154" s="32" t="str">
        <f>IF(COUNTBLANK('Cage 7'!$D$47:$AG$47)=30,"",COUNTIF('Cage 7'!$D$47:$AG$47,"&gt;0"))</f>
        <v/>
      </c>
      <c r="K154" s="32" t="str">
        <f>IF(COUNTBLANK('Cage 7'!$D$48:$AG$48)=30,"",COUNTIF('Cage 7'!$D$48:$AG$48,"&gt;0"))</f>
        <v/>
      </c>
      <c r="L154" s="32" t="str">
        <f>IF(COUNTBLANK('Cage 7'!$D$49:$AG$49)=30,"",COUNTIF('Cage 7'!$D$49:$AG$49,"&gt;0"))</f>
        <v/>
      </c>
      <c r="M154" s="32" t="str">
        <f>IF(COUNTBLANK(J154:L154)=3,"",SUM((IF(SUM('Cage 7'!D47:D49)&gt;0,1,0)),(IF(SUM('Cage 7'!E47:E49)&gt;0,1,0)),(IF(SUM('Cage 7'!F47:F49)&gt;0,1,0)),(IF(SUM('Cage 7'!G47:G49)&gt;0,1,0)),(IF(SUM('Cage 7'!H47:H49)&gt;0,1,0)),(IF(SUM('Cage 7'!I47:I49)&gt;0,1,0)),(IF(SUM('Cage 7'!J47:J49)&gt;0,1,0)),(IF(SUM('Cage 7'!K47:K49)&gt;0,1,0)),(IF(SUM('Cage 7'!L47:L49)&gt;0,1,0)),(IF(SUM('Cage 7'!M47:M49)&gt;0,1,0)),(IF(SUM('Cage 7'!N47:N49)&gt;0,1,0)),(IF(SUM('Cage 7'!O47:O49)&gt;0,1,0)),(IF(SUM('Cage 7'!P47:P49)&gt;0,1,0)),(IF(SUM('Cage 7'!Q47:Q49)&gt;0,1,0)),(IF(SUM('Cage 7'!R47:R49)&gt;0,1,0)),(IF(SUM('Cage 7'!S47:S49)&gt;0,1,0)),(IF(SUM('Cage 7'!T47:T49)&gt;0,1,0)),(IF(SUM('Cage 7'!U47:U49)&gt;0,1,0)),(IF(SUM('Cage 7'!V47:V49)&gt;0,1,0)),(IF(SUM('Cage 7'!W47:W49)&gt;0,1,0)),(IF(SUM('Cage 7'!X47:X49)&gt;0,1,0)),(IF(SUM('Cage 7'!Y47:Y49)&gt;0,1,0)),(IF(SUM('Cage 7'!Z47:Z49)&gt;0,1,0)),(IF(SUM('Cage 7'!AA47:AA49)&gt;0,1,0)),(IF(SUM('Cage 7'!AB47:AB49)&gt;0,1,0)),(IF(SUM('Cage 7'!AC47:AC49)&gt;0,1,0)),(IF(SUM('Cage 7'!AD47:AD49)&gt;0,1,0)),(IF(SUM('Cage 7'!AE47:AE49)&gt;0,1,0)),(IF(SUM('Cage 7'!AF47:AF49)&gt;0,1,0)),(IF(SUM('Cage 7'!AG47:AG49)&gt;0,1,0))))</f>
        <v/>
      </c>
      <c r="N154" s="3"/>
      <c r="O154" s="5"/>
      <c r="P154" s="5"/>
      <c r="Q154" s="5"/>
      <c r="R154" s="5"/>
      <c r="S154" s="5"/>
      <c r="T154" s="5"/>
      <c r="U154" s="5"/>
      <c r="V154" s="5"/>
      <c r="W154" s="5"/>
      <c r="X154" s="5"/>
    </row>
    <row r="155" spans="1:24" ht="21" x14ac:dyDescent="0.2">
      <c r="A155" s="5"/>
      <c r="B155" s="5"/>
      <c r="C155" s="5"/>
      <c r="D155" s="3"/>
      <c r="E155" s="20">
        <v>8</v>
      </c>
      <c r="F155" s="32" t="str">
        <f>IF(COUNTBLANK('Cage 8'!$D$47:$AG$47)=30,"",SUM('Cage 8'!$D$47:$AG$47))</f>
        <v/>
      </c>
      <c r="G155" s="32" t="str">
        <f>IF(COUNTBLANK('Cage 8'!$D$48:$AG$48)=30,"",SUM('Cage 8'!$D$48:$AG$48))</f>
        <v/>
      </c>
      <c r="H155" s="32" t="str">
        <f>IF(COUNTBLANK('Cage 8'!$D$49:$AG$49)=30,"",SUM('Cage 8'!$D$49:$AG$49))</f>
        <v/>
      </c>
      <c r="I155" s="32" t="str">
        <f t="shared" si="6"/>
        <v/>
      </c>
      <c r="J155" s="32" t="str">
        <f>IF(COUNTBLANK('Cage 8'!$D$47:$AG$47)=30,"",COUNTIF('Cage 8'!$D$47:$AG$47,"&gt;0"))</f>
        <v/>
      </c>
      <c r="K155" s="32" t="str">
        <f>IF(COUNTBLANK('Cage 8'!$D$48:$AG$48)=30,"",COUNTIF('Cage 8'!$D$48:$AG$48,"&gt;0"))</f>
        <v/>
      </c>
      <c r="L155" s="32" t="str">
        <f>IF(COUNTBLANK('Cage 8'!$D$49:$AG$49)=30,"",COUNTIF('Cage 8'!$D$49:$AG$49,"&gt;0"))</f>
        <v/>
      </c>
      <c r="M155" s="32" t="str">
        <f>IF(COUNTBLANK(J155:L155)=3,"",SUM((IF(SUM('Cage 8'!D47:D49)&gt;0,1,0)),(IF(SUM('Cage 8'!E47:E49)&gt;0,1,0)),(IF(SUM('Cage 8'!F47:F49)&gt;0,1,0)),(IF(SUM('Cage 8'!G47:G49)&gt;0,1,0)),(IF(SUM('Cage 8'!H47:H49)&gt;0,1,0)),(IF(SUM('Cage 8'!I47:I49)&gt;0,1,0)),(IF(SUM('Cage 8'!J47:J49)&gt;0,1,0)),(IF(SUM('Cage 8'!K47:K49)&gt;0,1,0)),(IF(SUM('Cage 8'!L47:L49)&gt;0,1,0)),(IF(SUM('Cage 8'!M47:M49)&gt;0,1,0)),(IF(SUM('Cage 8'!N47:N49)&gt;0,1,0)),(IF(SUM('Cage 8'!O47:O49)&gt;0,1,0)),(IF(SUM('Cage 8'!P47:P49)&gt;0,1,0)),(IF(SUM('Cage 8'!Q47:Q49)&gt;0,1,0)),(IF(SUM('Cage 8'!R47:R49)&gt;0,1,0)),(IF(SUM('Cage 8'!S47:S49)&gt;0,1,0)),(IF(SUM('Cage 8'!T47:T49)&gt;0,1,0)),(IF(SUM('Cage 8'!U47:U49)&gt;0,1,0)),(IF(SUM('Cage 8'!V47:V49)&gt;0,1,0)),(IF(SUM('Cage 8'!W47:W49)&gt;0,1,0)),(IF(SUM('Cage 8'!X47:X49)&gt;0,1,0)),(IF(SUM('Cage 8'!Y47:Y49)&gt;0,1,0)),(IF(SUM('Cage 8'!Z47:Z49)&gt;0,1,0)),(IF(SUM('Cage 8'!AA47:AA49)&gt;0,1,0)),(IF(SUM('Cage 8'!AB47:AB49)&gt;0,1,0)),(IF(SUM('Cage 8'!AC47:AC49)&gt;0,1,0)),(IF(SUM('Cage 8'!AD47:AD49)&gt;0,1,0)),(IF(SUM('Cage 8'!AE47:AE49)&gt;0,1,0)),(IF(SUM('Cage 8'!AF47:AF49)&gt;0,1,0)),(IF(SUM('Cage 8'!AG47:AG49)&gt;0,1,0))))</f>
        <v/>
      </c>
      <c r="N155" s="3"/>
      <c r="O155" s="5"/>
      <c r="P155" s="5"/>
      <c r="Q155" s="5"/>
      <c r="R155" s="5"/>
      <c r="S155" s="5"/>
      <c r="T155" s="5"/>
      <c r="U155" s="5"/>
      <c r="V155" s="5"/>
      <c r="W155" s="5"/>
      <c r="X155" s="5"/>
    </row>
    <row r="156" spans="1:24" ht="21" x14ac:dyDescent="0.2">
      <c r="A156" s="5"/>
      <c r="B156" s="5"/>
      <c r="C156" s="5"/>
      <c r="D156" s="3"/>
      <c r="E156" s="20">
        <v>9</v>
      </c>
      <c r="F156" s="32" t="str">
        <f>IF(COUNTBLANK('Cage 9'!$D$47:$AG$47)=30,"",SUM('Cage 9'!$D$47:$AG$47))</f>
        <v/>
      </c>
      <c r="G156" s="32" t="str">
        <f>IF(COUNTBLANK('Cage 9'!$D$48:$AG$48)=30,"",SUM('Cage 9'!$D$48:$AG$48))</f>
        <v/>
      </c>
      <c r="H156" s="32" t="str">
        <f>IF(COUNTBLANK('Cage 9'!$D$49:$AG$49)=30,"",SUM('Cage 9'!$D$49:$AG$49))</f>
        <v/>
      </c>
      <c r="I156" s="32" t="str">
        <f t="shared" si="6"/>
        <v/>
      </c>
      <c r="J156" s="32" t="str">
        <f>IF(COUNTBLANK('Cage 9'!$D$47:$AG$47)=30,"",COUNTIF('Cage 9'!$D$47:$AG$47,"&gt;0"))</f>
        <v/>
      </c>
      <c r="K156" s="32" t="str">
        <f>IF(COUNTBLANK('Cage 9'!$D$48:$AG$48)=30,"",COUNTIF('Cage 9'!$D$48:$AG$48,"&gt;0"))</f>
        <v/>
      </c>
      <c r="L156" s="32" t="str">
        <f>IF(COUNTBLANK('Cage 9'!$D$49:$AG$49)=30,"",COUNTIF('Cage 9'!$D$49:$AG$49,"&gt;0"))</f>
        <v/>
      </c>
      <c r="M156" s="32" t="str">
        <f>IF(COUNTBLANK(J156:L156)=3,"",SUM((IF(SUM('Cage 9'!D47:D49)&gt;0,1,0)),(IF(SUM('Cage 9'!E47:E49)&gt;0,1,0)),(IF(SUM('Cage 9'!F47:F49)&gt;0,1,0)),(IF(SUM('Cage 9'!G47:G49)&gt;0,1,0)),(IF(SUM('Cage 9'!H47:H49)&gt;0,1,0)),(IF(SUM('Cage 9'!I47:I49)&gt;0,1,0)),(IF(SUM('Cage 9'!J47:J49)&gt;0,1,0)),(IF(SUM('Cage 9'!K47:K49)&gt;0,1,0)),(IF(SUM('Cage 9'!L47:L49)&gt;0,1,0)),(IF(SUM('Cage 9'!M47:M49)&gt;0,1,0)),(IF(SUM('Cage 9'!N47:N49)&gt;0,1,0)),(IF(SUM('Cage 9'!O47:O49)&gt;0,1,0)),(IF(SUM('Cage 9'!P47:P49)&gt;0,1,0)),(IF(SUM('Cage 9'!Q47:Q49)&gt;0,1,0)),(IF(SUM('Cage 9'!R47:R49)&gt;0,1,0)),(IF(SUM('Cage 9'!S47:S49)&gt;0,1,0)),(IF(SUM('Cage 9'!T47:T49)&gt;0,1,0)),(IF(SUM('Cage 9'!U47:U49)&gt;0,1,0)),(IF(SUM('Cage 9'!V47:V49)&gt;0,1,0)),(IF(SUM('Cage 9'!W47:W49)&gt;0,1,0)),(IF(SUM('Cage 9'!X47:X49)&gt;0,1,0)),(IF(SUM('Cage 9'!Y47:Y49)&gt;0,1,0)),(IF(SUM('Cage 9'!Z47:Z49)&gt;0,1,0)),(IF(SUM('Cage 9'!AA47:AA49)&gt;0,1,0)),(IF(SUM('Cage 9'!AB47:AB49)&gt;0,1,0)),(IF(SUM('Cage 9'!AC47:AC49)&gt;0,1,0)),(IF(SUM('Cage 9'!AD47:AD49)&gt;0,1,0)),(IF(SUM('Cage 9'!AE47:AE49)&gt;0,1,0)),(IF(SUM('Cage 9'!AF47:AF49)&gt;0,1,0)),(IF(SUM('Cage 9'!AG47:AG49)&gt;0,1,0))))</f>
        <v/>
      </c>
      <c r="N156" s="3"/>
      <c r="O156" s="5"/>
      <c r="P156" s="5"/>
      <c r="Q156" s="5"/>
      <c r="R156" s="5"/>
      <c r="S156" s="5"/>
      <c r="T156" s="5"/>
      <c r="U156" s="5"/>
      <c r="V156" s="5"/>
      <c r="W156" s="5"/>
      <c r="X156" s="5"/>
    </row>
    <row r="157" spans="1:24" ht="21" x14ac:dyDescent="0.2">
      <c r="A157" s="5"/>
      <c r="B157" s="5"/>
      <c r="C157" s="5"/>
      <c r="D157" s="3"/>
      <c r="E157" s="20">
        <v>10</v>
      </c>
      <c r="F157" s="32" t="str">
        <f>IF(COUNTBLANK('Cage 10'!$D$47:$AG$47)=30,"",SUM('Cage 10'!$D$47:$AG$47))</f>
        <v/>
      </c>
      <c r="G157" s="32" t="str">
        <f>IF(COUNTBLANK('Cage 10'!$D$48:$AG$48)=30,"",SUM('Cage 10'!$D$48:$AG$48))</f>
        <v/>
      </c>
      <c r="H157" s="32" t="str">
        <f>IF(COUNTBLANK('Cage 10'!$D$49:$AG$49)=30,"",SUM('Cage 10'!$D$49:$AG$49))</f>
        <v/>
      </c>
      <c r="I157" s="32" t="str">
        <f t="shared" si="6"/>
        <v/>
      </c>
      <c r="J157" s="32" t="str">
        <f>IF(COUNTBLANK('Cage 10'!$D$47:$AG$47)=30,"",COUNTIF('Cage 10'!$D$47:$AG$47,"&gt;0"))</f>
        <v/>
      </c>
      <c r="K157" s="32" t="str">
        <f>IF(COUNTBLANK('Cage 10'!$D$48:$AG$48)=30,"",COUNTIF('Cage 10'!$D$48:$AG$48,"&gt;0"))</f>
        <v/>
      </c>
      <c r="L157" s="32" t="str">
        <f>IF(COUNTBLANK('Cage 10'!$D$49:$AG$49)=30,"",COUNTIF('Cage 10'!$D$49:$AG$49,"&gt;0"))</f>
        <v/>
      </c>
      <c r="M157" s="32" t="str">
        <f>IF(COUNTBLANK(J157:L157)=3,"",SUM((IF(SUM('Cage 10'!D47:D49)&gt;0,1,0)),(IF(SUM('Cage 10'!E47:E49)&gt;0,1,0)),(IF(SUM('Cage 10'!F47:F49)&gt;0,1,0)),(IF(SUM('Cage 10'!G47:G49)&gt;0,1,0)),(IF(SUM('Cage 10'!H47:H49)&gt;0,1,0)),(IF(SUM('Cage 10'!I47:I49)&gt;0,1,0)),(IF(SUM('Cage 10'!J47:J49)&gt;0,1,0)),(IF(SUM('Cage 10'!K47:K49)&gt;0,1,0)),(IF(SUM('Cage 10'!L47:L49)&gt;0,1,0)),(IF(SUM('Cage 10'!M47:M49)&gt;0,1,0)),(IF(SUM('Cage 10'!N47:N49)&gt;0,1,0)),(IF(SUM('Cage 10'!O47:O49)&gt;0,1,0)),(IF(SUM('Cage 10'!P47:P49)&gt;0,1,0)),(IF(SUM('Cage 10'!Q47:Q49)&gt;0,1,0)),(IF(SUM('Cage 10'!R47:R49)&gt;0,1,0)),(IF(SUM('Cage 10'!S47:S49)&gt;0,1,0)),(IF(SUM('Cage 10'!T47:T49)&gt;0,1,0)),(IF(SUM('Cage 10'!U47:U49)&gt;0,1,0)),(IF(SUM('Cage 10'!V47:V49)&gt;0,1,0)),(IF(SUM('Cage 10'!W47:W49)&gt;0,1,0)),(IF(SUM('Cage 10'!X47:X49)&gt;0,1,0)),(IF(SUM('Cage 10'!Y47:Y49)&gt;0,1,0)),(IF(SUM('Cage 10'!Z47:Z49)&gt;0,1,0)),(IF(SUM('Cage 10'!AA47:AA49)&gt;0,1,0)),(IF(SUM('Cage 10'!AB47:AB49)&gt;0,1,0)),(IF(SUM('Cage 10'!AC47:AC49)&gt;0,1,0)),(IF(SUM('Cage 10'!AD47:AD49)&gt;0,1,0)),(IF(SUM('Cage 10'!AE47:AE49)&gt;0,1,0)),(IF(SUM('Cage 10'!AF47:AF49)&gt;0,1,0)),(IF(SUM('Cage 10'!AG47:AG49)&gt;0,1,0))))</f>
        <v/>
      </c>
      <c r="N157" s="3"/>
      <c r="O157" s="5"/>
      <c r="P157" s="5"/>
      <c r="Q157" s="5"/>
      <c r="R157" s="5"/>
      <c r="S157" s="5"/>
      <c r="T157" s="5"/>
      <c r="U157" s="5"/>
      <c r="V157" s="5"/>
      <c r="W157" s="5"/>
      <c r="X157" s="5"/>
    </row>
    <row r="158" spans="1:24" ht="21" x14ac:dyDescent="0.2">
      <c r="A158" s="5"/>
      <c r="B158" s="5"/>
      <c r="C158" s="5"/>
      <c r="D158" s="3"/>
      <c r="E158" s="20">
        <v>11</v>
      </c>
      <c r="F158" s="32" t="str">
        <f>IF(COUNTBLANK('Cage 11'!$D$47:$AG$47)=30,"",SUM('Cage 11'!$D$47:$AG$47))</f>
        <v/>
      </c>
      <c r="G158" s="32" t="str">
        <f>IF(COUNTBLANK('Cage 11'!$D$48:$AG$48)=30,"",SUM('Cage 11'!$D$48:$AG$48))</f>
        <v/>
      </c>
      <c r="H158" s="32" t="str">
        <f>IF(COUNTBLANK('Cage 11'!$D$49:$AG$49)=30,"",SUM('Cage 11'!$D$49:$AG$49))</f>
        <v/>
      </c>
      <c r="I158" s="32" t="str">
        <f t="shared" si="6"/>
        <v/>
      </c>
      <c r="J158" s="32" t="str">
        <f>IF(COUNTBLANK('Cage 11'!$D$47:$AG$47)=30,"",COUNTIF('Cage 11'!$D$47:$AG$47,"&gt;0"))</f>
        <v/>
      </c>
      <c r="K158" s="32" t="str">
        <f>IF(COUNTBLANK('Cage 11'!$D$48:$AG$48)=30,"",COUNTIF('Cage 11'!$D$48:$AG$48,"&gt;0"))</f>
        <v/>
      </c>
      <c r="L158" s="32" t="str">
        <f>IF(COUNTBLANK('Cage 11'!$D$49:$AG$49)=30,"",COUNTIF('Cage 11'!$D$49:$AG$49,"&gt;0"))</f>
        <v/>
      </c>
      <c r="M158" s="32" t="str">
        <f>IF(COUNTBLANK(J158:L158)=3,"",SUM((IF(SUM('Cage 11'!D47:D49)&gt;0,1,0)),(IF(SUM('Cage 11'!E47:E49)&gt;0,1,0)),(IF(SUM('Cage 11'!F47:F49)&gt;0,1,0)),(IF(SUM('Cage 11'!G47:G49)&gt;0,1,0)),(IF(SUM('Cage 11'!H47:H49)&gt;0,1,0)),(IF(SUM('Cage 11'!I47:I49)&gt;0,1,0)),(IF(SUM('Cage 11'!J47:J49)&gt;0,1,0)),(IF(SUM('Cage 11'!K47:K49)&gt;0,1,0)),(IF(SUM('Cage 11'!L47:L49)&gt;0,1,0)),(IF(SUM('Cage 11'!M47:M49)&gt;0,1,0)),(IF(SUM('Cage 11'!N47:N49)&gt;0,1,0)),(IF(SUM('Cage 11'!O47:O49)&gt;0,1,0)),(IF(SUM('Cage 11'!P47:P49)&gt;0,1,0)),(IF(SUM('Cage 11'!Q47:Q49)&gt;0,1,0)),(IF(SUM('Cage 11'!R47:R49)&gt;0,1,0)),(IF(SUM('Cage 11'!S47:S49)&gt;0,1,0)),(IF(SUM('Cage 11'!T47:T49)&gt;0,1,0)),(IF(SUM('Cage 11'!U47:U49)&gt;0,1,0)),(IF(SUM('Cage 11'!V47:V49)&gt;0,1,0)),(IF(SUM('Cage 11'!W47:W49)&gt;0,1,0)),(IF(SUM('Cage 11'!X47:X49)&gt;0,1,0)),(IF(SUM('Cage 11'!Y47:Y49)&gt;0,1,0)),(IF(SUM('Cage 11'!Z47:Z49)&gt;0,1,0)),(IF(SUM('Cage 11'!AA47:AA49)&gt;0,1,0)),(IF(SUM('Cage 11'!AB47:AB49)&gt;0,1,0)),(IF(SUM('Cage 11'!AC47:AC49)&gt;0,1,0)),(IF(SUM('Cage 11'!AD47:AD49)&gt;0,1,0)),(IF(SUM('Cage 11'!AE47:AE49)&gt;0,1,0)),(IF(SUM('Cage 11'!AF47:AF49)&gt;0,1,0)),(IF(SUM('Cage 11'!AG47:AG49)&gt;0,1,0))))</f>
        <v/>
      </c>
      <c r="N158" s="3"/>
      <c r="O158" s="5"/>
      <c r="P158" s="5"/>
      <c r="Q158" s="5"/>
      <c r="R158" s="5"/>
      <c r="S158" s="5"/>
      <c r="T158" s="5"/>
      <c r="U158" s="5"/>
      <c r="V158" s="5"/>
      <c r="W158" s="5"/>
      <c r="X158" s="5"/>
    </row>
    <row r="159" spans="1:24" ht="21" x14ac:dyDescent="0.2">
      <c r="A159" s="5"/>
      <c r="B159" s="5"/>
      <c r="C159" s="5"/>
      <c r="D159" s="3"/>
      <c r="E159" s="20">
        <v>12</v>
      </c>
      <c r="F159" s="32" t="str">
        <f>IF(COUNTBLANK('Cage 12'!$D$47:$AG$47)=30,"",SUM('Cage 12'!$D$47:$AG$47))</f>
        <v/>
      </c>
      <c r="G159" s="32" t="str">
        <f>IF(COUNTBLANK('Cage 12'!$D$48:$AG$48)=30,"",SUM('Cage 12'!$D$48:$AG$48))</f>
        <v/>
      </c>
      <c r="H159" s="32" t="str">
        <f>IF(COUNTBLANK('Cage 12'!$D$49:$AG$49)=30,"",SUM('Cage 12'!$D$49:$AG$49))</f>
        <v/>
      </c>
      <c r="I159" s="32" t="str">
        <f t="shared" si="6"/>
        <v/>
      </c>
      <c r="J159" s="32" t="str">
        <f>IF(COUNTBLANK('Cage 12'!$D$47:$AG$47)=30,"",COUNTIF('Cage 12'!$D$47:$AG$47,"&gt;0"))</f>
        <v/>
      </c>
      <c r="K159" s="32" t="str">
        <f>IF(COUNTBLANK('Cage 12'!$D$48:$AG$48)=30,"",COUNTIF('Cage 12'!$D$48:$AG$48,"&gt;0"))</f>
        <v/>
      </c>
      <c r="L159" s="32" t="str">
        <f>IF(COUNTBLANK('Cage 12'!$D$49:$AG$49)=30,"",COUNTIF('Cage 12'!$D$49:$AG$49,"&gt;0"))</f>
        <v/>
      </c>
      <c r="M159" s="32" t="str">
        <f>IF(COUNTBLANK(J159:L159)=3,"",SUM((IF(SUM('Cage 12'!D47:D49)&gt;0,1,0)),(IF(SUM('Cage 12'!E47:E49)&gt;0,1,0)),(IF(SUM('Cage 12'!F47:F49)&gt;0,1,0)),(IF(SUM('Cage 12'!G47:G49)&gt;0,1,0)),(IF(SUM('Cage 12'!H47:H49)&gt;0,1,0)),(IF(SUM('Cage 12'!I47:I49)&gt;0,1,0)),(IF(SUM('Cage 12'!J47:J49)&gt;0,1,0)),(IF(SUM('Cage 12'!K47:K49)&gt;0,1,0)),(IF(SUM('Cage 12'!L47:L49)&gt;0,1,0)),(IF(SUM('Cage 12'!M47:M49)&gt;0,1,0)),(IF(SUM('Cage 12'!N47:N49)&gt;0,1,0)),(IF(SUM('Cage 12'!O47:O49)&gt;0,1,0)),(IF(SUM('Cage 12'!P47:P49)&gt;0,1,0)),(IF(SUM('Cage 12'!Q47:Q49)&gt;0,1,0)),(IF(SUM('Cage 12'!R47:R49)&gt;0,1,0)),(IF(SUM('Cage 12'!S47:S49)&gt;0,1,0)),(IF(SUM('Cage 12'!T47:T49)&gt;0,1,0)),(IF(SUM('Cage 12'!U47:U49)&gt;0,1,0)),(IF(SUM('Cage 12'!V47:V49)&gt;0,1,0)),(IF(SUM('Cage 12'!W47:W49)&gt;0,1,0)),(IF(SUM('Cage 12'!X47:X49)&gt;0,1,0)),(IF(SUM('Cage 12'!Y47:Y49)&gt;0,1,0)),(IF(SUM('Cage 12'!Z47:Z49)&gt;0,1,0)),(IF(SUM('Cage 12'!AA47:AA49)&gt;0,1,0)),(IF(SUM('Cage 12'!AB47:AB49)&gt;0,1,0)),(IF(SUM('Cage 12'!AC47:AC49)&gt;0,1,0)),(IF(SUM('Cage 12'!AD47:AD49)&gt;0,1,0)),(IF(SUM('Cage 12'!AE47:AE49)&gt;0,1,0)),(IF(SUM('Cage 12'!AF47:AF49)&gt;0,1,0)),(IF(SUM('Cage 12'!AG47:AG49)&gt;0,1,0))))</f>
        <v/>
      </c>
      <c r="N159" s="3"/>
      <c r="O159" s="5"/>
      <c r="P159" s="5"/>
      <c r="Q159" s="5"/>
      <c r="R159" s="5"/>
      <c r="S159" s="5"/>
      <c r="T159" s="5"/>
      <c r="U159" s="5"/>
      <c r="V159" s="5"/>
      <c r="W159" s="5"/>
      <c r="X159" s="5"/>
    </row>
    <row r="160" spans="1:24" ht="21" x14ac:dyDescent="0.2">
      <c r="A160" s="5"/>
      <c r="B160" s="5"/>
      <c r="C160" s="5"/>
      <c r="D160" s="3"/>
      <c r="E160" s="20">
        <v>13</v>
      </c>
      <c r="F160" s="32" t="str">
        <f>IF(COUNTBLANK('Cage 13'!$D$47:$AG$47)=30,"",SUM('Cage 13'!$D$47:$AG$47))</f>
        <v/>
      </c>
      <c r="G160" s="32" t="str">
        <f>IF(COUNTBLANK('Cage 13'!$D$48:$AG$48)=30,"",SUM('Cage 13'!$D$48:$AG$48))</f>
        <v/>
      </c>
      <c r="H160" s="32" t="str">
        <f>IF(COUNTBLANK('Cage 13'!$D$49:$AG$49)=30,"",SUM('Cage 13'!$D$49:$AG$49))</f>
        <v/>
      </c>
      <c r="I160" s="32" t="str">
        <f t="shared" si="6"/>
        <v/>
      </c>
      <c r="J160" s="32" t="str">
        <f>IF(COUNTBLANK('Cage 13'!$D$47:$AG$47)=30,"",COUNTIF('Cage 13'!$D$47:$AG$47,"&gt;0"))</f>
        <v/>
      </c>
      <c r="K160" s="32" t="str">
        <f>IF(COUNTBLANK('Cage 13'!$D$48:$AG$48)=30,"",COUNTIF('Cage 13'!$D$48:$AG$48,"&gt;0"))</f>
        <v/>
      </c>
      <c r="L160" s="32" t="str">
        <f>IF(COUNTBLANK('Cage 13'!$D$49:$AG$49)=30,"",COUNTIF('Cage 13'!$D$49:$AG$49,"&gt;0"))</f>
        <v/>
      </c>
      <c r="M160" s="32" t="str">
        <f>IF(COUNTBLANK(J160:L160)=3,"",SUM((IF(SUM('Cage 13'!D47:D49)&gt;0,1,0)),(IF(SUM('Cage 13'!E47:E49)&gt;0,1,0)),(IF(SUM('Cage 13'!F47:F49)&gt;0,1,0)),(IF(SUM('Cage 13'!G47:G49)&gt;0,1,0)),(IF(SUM('Cage 13'!H47:H49)&gt;0,1,0)),(IF(SUM('Cage 13'!I47:I49)&gt;0,1,0)),(IF(SUM('Cage 13'!J47:J49)&gt;0,1,0)),(IF(SUM('Cage 13'!K47:K49)&gt;0,1,0)),(IF(SUM('Cage 13'!L47:L49)&gt;0,1,0)),(IF(SUM('Cage 13'!M47:M49)&gt;0,1,0)),(IF(SUM('Cage 13'!N47:N49)&gt;0,1,0)),(IF(SUM('Cage 13'!O47:O49)&gt;0,1,0)),(IF(SUM('Cage 13'!P47:P49)&gt;0,1,0)),(IF(SUM('Cage 13'!Q47:Q49)&gt;0,1,0)),(IF(SUM('Cage 13'!R47:R49)&gt;0,1,0)),(IF(SUM('Cage 13'!S47:S49)&gt;0,1,0)),(IF(SUM('Cage 13'!T47:T49)&gt;0,1,0)),(IF(SUM('Cage 13'!U47:U49)&gt;0,1,0)),(IF(SUM('Cage 13'!V47:V49)&gt;0,1,0)),(IF(SUM('Cage 13'!W47:W49)&gt;0,1,0)),(IF(SUM('Cage 13'!X47:X49)&gt;0,1,0)),(IF(SUM('Cage 13'!Y47:Y49)&gt;0,1,0)),(IF(SUM('Cage 13'!Z47:Z49)&gt;0,1,0)),(IF(SUM('Cage 13'!AA47:AA49)&gt;0,1,0)),(IF(SUM('Cage 13'!AB47:AB49)&gt;0,1,0)),(IF(SUM('Cage 13'!AC47:AC49)&gt;0,1,0)),(IF(SUM('Cage 13'!AD47:AD49)&gt;0,1,0)),(IF(SUM('Cage 13'!AE47:AE49)&gt;0,1,0)),(IF(SUM('Cage 13'!AF47:AF49)&gt;0,1,0)),(IF(SUM('Cage 13'!AG47:AG49)&gt;0,1,0))))</f>
        <v/>
      </c>
      <c r="N160" s="3"/>
      <c r="O160" s="5"/>
      <c r="P160" s="5"/>
      <c r="Q160" s="5"/>
      <c r="R160" s="5"/>
      <c r="S160" s="5"/>
      <c r="T160" s="5"/>
      <c r="U160" s="5"/>
      <c r="V160" s="10"/>
      <c r="W160" s="10"/>
      <c r="X160" s="10"/>
    </row>
    <row r="161" spans="1:24" ht="21" x14ac:dyDescent="0.2">
      <c r="A161" s="5"/>
      <c r="B161" s="5"/>
      <c r="C161" s="5"/>
      <c r="D161" s="3"/>
      <c r="E161" s="20">
        <v>14</v>
      </c>
      <c r="F161" s="32" t="str">
        <f>IF(COUNTBLANK('Cage 14'!$D$47:$AG$47)=30,"",SUM('Cage 14'!$D$47:$AG$47))</f>
        <v/>
      </c>
      <c r="G161" s="32" t="str">
        <f>IF(COUNTBLANK('Cage 14'!$D$48:$AG$48)=30,"",SUM('Cage 14'!$D$48:$AG$48))</f>
        <v/>
      </c>
      <c r="H161" s="32" t="str">
        <f>IF(COUNTBLANK('Cage 14'!$D$49:$AG$49)=30,"",SUM('Cage 14'!$D$49:$AG$49))</f>
        <v/>
      </c>
      <c r="I161" s="32" t="str">
        <f t="shared" si="6"/>
        <v/>
      </c>
      <c r="J161" s="32" t="str">
        <f>IF(COUNTBLANK('Cage 14'!$D$47:$AG$47)=30,"",COUNTIF('Cage 14'!$D$47:$AG$47,"&gt;0"))</f>
        <v/>
      </c>
      <c r="K161" s="32" t="str">
        <f>IF(COUNTBLANK('Cage 14'!$D$48:$AG$48)=30,"",COUNTIF('Cage 14'!$D$48:$AG$48,"&gt;0"))</f>
        <v/>
      </c>
      <c r="L161" s="32" t="str">
        <f>IF(COUNTBLANK('Cage 14'!$D$49:$AG$49)=30,"",COUNTIF('Cage 14'!$D$49:$AG$49,"&gt;0"))</f>
        <v/>
      </c>
      <c r="M161" s="32" t="str">
        <f>IF(COUNTBLANK(J161:L161)=3,"",SUM((IF(SUM('Cage 14'!D47:D49)&gt;0,1,0)),(IF(SUM('Cage 14'!E47:E49)&gt;0,1,0)),(IF(SUM('Cage 14'!F47:F49)&gt;0,1,0)),(IF(SUM('Cage 14'!G47:G49)&gt;0,1,0)),(IF(SUM('Cage 14'!H47:H49)&gt;0,1,0)),(IF(SUM('Cage 14'!I47:I49)&gt;0,1,0)),(IF(SUM('Cage 14'!J47:J49)&gt;0,1,0)),(IF(SUM('Cage 14'!K47:K49)&gt;0,1,0)),(IF(SUM('Cage 14'!L47:L49)&gt;0,1,0)),(IF(SUM('Cage 14'!M47:M49)&gt;0,1,0)),(IF(SUM('Cage 14'!N47:N49)&gt;0,1,0)),(IF(SUM('Cage 14'!O47:O49)&gt;0,1,0)),(IF(SUM('Cage 14'!P47:P49)&gt;0,1,0)),(IF(SUM('Cage 14'!Q47:Q49)&gt;0,1,0)),(IF(SUM('Cage 14'!R47:R49)&gt;0,1,0)),(IF(SUM('Cage 14'!S47:S49)&gt;0,1,0)),(IF(SUM('Cage 14'!T47:T49)&gt;0,1,0)),(IF(SUM('Cage 14'!U47:U49)&gt;0,1,0)),(IF(SUM('Cage 14'!V47:V49)&gt;0,1,0)),(IF(SUM('Cage 14'!W47:W49)&gt;0,1,0)),(IF(SUM('Cage 14'!X47:X49)&gt;0,1,0)),(IF(SUM('Cage 14'!Y47:Y49)&gt;0,1,0)),(IF(SUM('Cage 14'!Z47:Z49)&gt;0,1,0)),(IF(SUM('Cage 14'!AA47:AA49)&gt;0,1,0)),(IF(SUM('Cage 14'!AB47:AB49)&gt;0,1,0)),(IF(SUM('Cage 14'!AC47:AC49)&gt;0,1,0)),(IF(SUM('Cage 14'!AD47:AD49)&gt;0,1,0)),(IF(SUM('Cage 14'!AE47:AE49)&gt;0,1,0)),(IF(SUM('Cage 14'!AF47:AF49)&gt;0,1,0)),(IF(SUM('Cage 14'!AG47:AG49)&gt;0,1,0))))</f>
        <v/>
      </c>
      <c r="N161" s="3"/>
      <c r="O161" s="5"/>
      <c r="P161" s="5"/>
      <c r="Q161" s="5"/>
      <c r="R161" s="5"/>
      <c r="S161" s="5"/>
      <c r="T161" s="5"/>
      <c r="U161" s="5"/>
      <c r="V161" s="10"/>
      <c r="W161" s="10"/>
      <c r="X161" s="10"/>
    </row>
    <row r="162" spans="1:24" ht="22" thickBot="1" x14ac:dyDescent="0.25">
      <c r="A162" s="5"/>
      <c r="B162" s="5"/>
      <c r="C162" s="5"/>
      <c r="D162" s="3"/>
      <c r="E162" s="15">
        <v>15</v>
      </c>
      <c r="F162" s="32" t="str">
        <f>IF(COUNTBLANK('Cage 15'!$D$47:$AG$47)=30,"",SUM('Cage 15'!$D$47:$AG$47))</f>
        <v/>
      </c>
      <c r="G162" s="32" t="str">
        <f>IF(COUNTBLANK('Cage 15'!$D$48:$AG$48)=30,"",SUM('Cage 15'!$D$48:$AG$48))</f>
        <v/>
      </c>
      <c r="H162" s="32" t="str">
        <f>IF(COUNTBLANK('Cage 15'!$D$49:$AG$49)=30,"",SUM('Cage 15'!$D$49:$AG$49))</f>
        <v/>
      </c>
      <c r="I162" s="32" t="str">
        <f t="shared" si="6"/>
        <v/>
      </c>
      <c r="J162" s="32" t="str">
        <f>IF(COUNTBLANK('Cage 15'!$D$47:$AG$47)=30,"",COUNTIF('Cage 15'!$D$47:$AG$47,"&gt;0"))</f>
        <v/>
      </c>
      <c r="K162" s="32" t="str">
        <f>IF(COUNTBLANK('Cage 15'!$D$48:$AG$48)=30,"",COUNTIF('Cage 15'!$D$48:$AG$48,"&gt;0"))</f>
        <v/>
      </c>
      <c r="L162" s="32" t="str">
        <f>IF(COUNTBLANK('Cage 15'!$D$49:$AG$49)=30,"",COUNTIF('Cage 15'!$D$49:$AG$49,"&gt;0"))</f>
        <v/>
      </c>
      <c r="M162" s="32" t="str">
        <f>IF(COUNTBLANK(J162:L162)=3,"",SUM((IF(SUM('Cage 15'!D47:D49)&gt;0,1,0)),(IF(SUM('Cage 15'!E47:E49)&gt;0,1,0)),(IF(SUM('Cage 15'!F47:F49)&gt;0,1,0)),(IF(SUM('Cage 15'!G47:G49)&gt;0,1,0)),(IF(SUM('Cage 15'!H47:H49)&gt;0,1,0)),(IF(SUM('Cage 15'!I47:I49)&gt;0,1,0)),(IF(SUM('Cage 15'!J47:J49)&gt;0,1,0)),(IF(SUM('Cage 15'!K47:K49)&gt;0,1,0)),(IF(SUM('Cage 15'!L47:L49)&gt;0,1,0)),(IF(SUM('Cage 15'!M47:M49)&gt;0,1,0)),(IF(SUM('Cage 15'!N47:N49)&gt;0,1,0)),(IF(SUM('Cage 15'!O47:O49)&gt;0,1,0)),(IF(SUM('Cage 15'!P47:P49)&gt;0,1,0)),(IF(SUM('Cage 15'!Q47:Q49)&gt;0,1,0)),(IF(SUM('Cage 15'!R47:R49)&gt;0,1,0)),(IF(SUM('Cage 15'!S47:S49)&gt;0,1,0)),(IF(SUM('Cage 15'!T47:T49)&gt;0,1,0)),(IF(SUM('Cage 15'!U47:U49)&gt;0,1,0)),(IF(SUM('Cage 15'!V47:V49)&gt;0,1,0)),(IF(SUM('Cage 15'!W47:W49)&gt;0,1,0)),(IF(SUM('Cage 15'!X47:X49)&gt;0,1,0)),(IF(SUM('Cage 15'!Y47:Y49)&gt;0,1,0)),(IF(SUM('Cage 15'!Z47:Z49)&gt;0,1,0)),(IF(SUM('Cage 15'!AA47:AA49)&gt;0,1,0)),(IF(SUM('Cage 15'!AB47:AB49)&gt;0,1,0)),(IF(SUM('Cage 15'!AC47:AC49)&gt;0,1,0)),(IF(SUM('Cage 15'!AD47:AD49)&gt;0,1,0)),(IF(SUM('Cage 15'!AE47:AE49)&gt;0,1,0)),(IF(SUM('Cage 15'!AF47:AF49)&gt;0,1,0)),(IF(SUM('Cage 15'!AG47:AG49)&gt;0,1,0))))</f>
        <v/>
      </c>
      <c r="N162" s="3"/>
      <c r="O162" s="5"/>
      <c r="P162" s="5"/>
      <c r="Q162" s="5"/>
      <c r="R162" s="5"/>
      <c r="S162" s="5"/>
      <c r="T162" s="5"/>
      <c r="U162" s="5"/>
      <c r="V162" s="10"/>
      <c r="W162" s="10"/>
      <c r="X162" s="10"/>
    </row>
    <row r="163" spans="1:24" ht="45" thickBot="1" x14ac:dyDescent="0.25">
      <c r="A163" s="5"/>
      <c r="B163" s="5"/>
      <c r="C163" s="5"/>
      <c r="D163" s="3"/>
      <c r="E163" s="191" t="s">
        <v>132</v>
      </c>
      <c r="F163" s="125" t="str">
        <f t="shared" ref="F163:M163" si="7">IF($M$183="","",SUM(F148:F162)/$M$183)</f>
        <v/>
      </c>
      <c r="G163" s="125" t="str">
        <f t="shared" si="7"/>
        <v/>
      </c>
      <c r="H163" s="125" t="str">
        <f t="shared" si="7"/>
        <v/>
      </c>
      <c r="I163" s="125" t="str">
        <f t="shared" si="7"/>
        <v/>
      </c>
      <c r="J163" s="124" t="str">
        <f t="shared" si="7"/>
        <v/>
      </c>
      <c r="K163" s="124" t="str">
        <f t="shared" si="7"/>
        <v/>
      </c>
      <c r="L163" s="124" t="str">
        <f t="shared" si="7"/>
        <v/>
      </c>
      <c r="M163" s="124" t="str">
        <f t="shared" si="7"/>
        <v/>
      </c>
      <c r="N163" s="3"/>
      <c r="O163" s="5"/>
      <c r="P163" s="5"/>
      <c r="Q163" s="5"/>
      <c r="R163" s="5"/>
      <c r="S163" s="5"/>
      <c r="T163" s="5"/>
      <c r="U163" s="5"/>
      <c r="V163" s="10"/>
      <c r="W163" s="10"/>
      <c r="X163" s="10"/>
    </row>
    <row r="164" spans="1:24" ht="18.75" customHeight="1" thickBot="1" x14ac:dyDescent="0.25">
      <c r="A164" s="5"/>
      <c r="B164" s="5"/>
      <c r="C164" s="5"/>
      <c r="D164" s="3"/>
      <c r="E164" s="4"/>
      <c r="F164" s="3"/>
      <c r="G164" s="3"/>
      <c r="H164" s="3"/>
      <c r="I164" s="3"/>
      <c r="J164" s="3"/>
      <c r="K164" s="3"/>
      <c r="L164" s="3"/>
      <c r="M164" s="3"/>
      <c r="N164" s="3"/>
      <c r="O164" s="5"/>
      <c r="P164" s="5"/>
      <c r="Q164" s="5"/>
      <c r="R164" s="5"/>
      <c r="S164" s="5"/>
      <c r="T164" s="5"/>
      <c r="U164" s="5"/>
      <c r="V164" s="10"/>
      <c r="W164" s="10"/>
      <c r="X164" s="10"/>
    </row>
    <row r="165" spans="1:24" ht="18.75" customHeight="1" x14ac:dyDescent="0.2">
      <c r="A165" s="5"/>
      <c r="B165" s="5"/>
      <c r="C165" s="5"/>
      <c r="D165" s="3"/>
      <c r="E165" s="447" t="s">
        <v>19</v>
      </c>
      <c r="F165" s="439" t="s">
        <v>122</v>
      </c>
      <c r="G165" s="440"/>
      <c r="H165" s="440"/>
      <c r="I165" s="440"/>
      <c r="J165" s="440"/>
      <c r="K165" s="440"/>
      <c r="L165" s="440"/>
      <c r="M165" s="441"/>
      <c r="N165" s="3"/>
      <c r="O165" s="5"/>
      <c r="P165" s="5"/>
      <c r="Q165" s="5"/>
      <c r="R165" s="5"/>
      <c r="S165" s="5"/>
      <c r="T165" s="5"/>
      <c r="U165" s="5"/>
      <c r="V165" s="5"/>
      <c r="W165" s="5"/>
      <c r="X165" s="5"/>
    </row>
    <row r="166" spans="1:24" ht="18.75" customHeight="1" x14ac:dyDescent="0.2">
      <c r="A166" s="5"/>
      <c r="B166" s="5"/>
      <c r="C166" s="5"/>
      <c r="D166" s="3"/>
      <c r="E166" s="448"/>
      <c r="F166" s="442"/>
      <c r="G166" s="443"/>
      <c r="H166" s="443"/>
      <c r="I166" s="443"/>
      <c r="J166" s="443"/>
      <c r="K166" s="443"/>
      <c r="L166" s="443"/>
      <c r="M166" s="444"/>
      <c r="N166" s="3"/>
      <c r="O166" s="5"/>
      <c r="P166" s="5"/>
      <c r="Q166" s="5"/>
      <c r="R166" s="5"/>
      <c r="S166" s="5"/>
      <c r="T166" s="5"/>
      <c r="U166" s="5"/>
      <c r="V166" s="5"/>
      <c r="W166" s="5"/>
      <c r="X166" s="5"/>
    </row>
    <row r="167" spans="1:24" ht="41.25" customHeight="1" thickBot="1" x14ac:dyDescent="0.25">
      <c r="A167" s="5"/>
      <c r="B167" s="5"/>
      <c r="C167" s="5"/>
      <c r="D167" s="3"/>
      <c r="E167" s="449"/>
      <c r="F167" s="186" t="s">
        <v>123</v>
      </c>
      <c r="G167" s="187" t="s">
        <v>124</v>
      </c>
      <c r="H167" s="187" t="s">
        <v>125</v>
      </c>
      <c r="I167" s="188" t="s">
        <v>126</v>
      </c>
      <c r="J167" s="187" t="s">
        <v>130</v>
      </c>
      <c r="K167" s="187" t="s">
        <v>127</v>
      </c>
      <c r="L167" s="187" t="s">
        <v>128</v>
      </c>
      <c r="M167" s="188" t="s">
        <v>129</v>
      </c>
      <c r="N167" s="3"/>
      <c r="O167" s="5"/>
      <c r="P167" s="5"/>
      <c r="Q167" s="5"/>
      <c r="R167" s="5"/>
      <c r="S167" s="5"/>
      <c r="T167" s="5"/>
      <c r="U167" s="5"/>
      <c r="V167" s="5"/>
      <c r="W167" s="5"/>
      <c r="X167" s="5"/>
    </row>
    <row r="168" spans="1:24" ht="21" x14ac:dyDescent="0.2">
      <c r="A168" s="5"/>
      <c r="B168" s="5"/>
      <c r="C168" s="5"/>
      <c r="D168" s="3"/>
      <c r="E168" s="15">
        <v>1</v>
      </c>
      <c r="F168" s="32" t="str">
        <f>IF(COUNTBLANK('Cage 1'!$D$41:$AG$41)=30,"",COUNTIF('Cage 1'!$D$41:$AG$41,1))</f>
        <v/>
      </c>
      <c r="G168" s="32" t="str">
        <f>IF(COUNTBLANK('Cage 1'!$D$42:$AG$42)=30,"",COUNTIF('Cage 1'!$D$42:$AG$42,1))</f>
        <v/>
      </c>
      <c r="H168" s="32" t="str">
        <f>IF(COUNTBLANK('Cage 1'!$D$43:$AG$43)=30,"",COUNTIF('Cage 1'!$D$43:$AG$43,1))</f>
        <v/>
      </c>
      <c r="I168" s="32" t="str">
        <f>IF(COUNTBLANK('Cage 1'!$D$44:$AG$44)=30,"",COUNTIF('Cage 1'!$D$44:$AG$44,1))</f>
        <v/>
      </c>
      <c r="J168" s="32" t="str">
        <f>IF(COUNTBLANK('Cage 1'!$D$45:$AG$45)=30,"",COUNTIF('Cage 1'!$D$45:$AG$45,1))</f>
        <v/>
      </c>
      <c r="K168" s="32" t="str">
        <f>IF(COUNTBLANK('Cage 1'!$D$46:$AG$46)=30,"",COUNTIF('Cage 1'!$D$46:$AG$46,1))</f>
        <v/>
      </c>
      <c r="L168" s="32" t="str">
        <f>IF(COUNTBLANK('Cage 1'!$D$50:$AG$50)=30,"",COUNTIF('Cage 1'!$D$50:$AG$50,1))</f>
        <v/>
      </c>
      <c r="M168" s="33" t="str">
        <f>IF(COUNTBLANK('Cage 1'!$D$50:$AG$50)=30,"",30-COUNTBLANK('Cage 1'!$D$50:$AG$50))</f>
        <v/>
      </c>
      <c r="N168" s="3"/>
      <c r="O168" s="5"/>
      <c r="P168" s="5"/>
      <c r="Q168" s="5"/>
      <c r="R168" s="5"/>
      <c r="S168" s="5"/>
      <c r="T168" s="5"/>
      <c r="U168" s="5"/>
      <c r="V168" s="5"/>
      <c r="W168" s="5"/>
      <c r="X168" s="5"/>
    </row>
    <row r="169" spans="1:24" ht="21" x14ac:dyDescent="0.2">
      <c r="A169" s="5"/>
      <c r="B169" s="5"/>
      <c r="C169" s="5"/>
      <c r="D169" s="3"/>
      <c r="E169" s="20">
        <v>2</v>
      </c>
      <c r="F169" s="32" t="str">
        <f>IF(COUNTBLANK('Cage 2'!$D$41:$AG$41)=30,"",COUNTIF('Cage 2'!$D$41:$AG$41,1))</f>
        <v/>
      </c>
      <c r="G169" s="32" t="str">
        <f>IF(COUNTBLANK('Cage 2'!$D$42:$AG$42)=30,"",COUNTIF('Cage 2'!$D$42:$AG$42,1))</f>
        <v/>
      </c>
      <c r="H169" s="32" t="str">
        <f>IF(COUNTBLANK('Cage 2'!$D$43:$AG$43)=30,"",COUNTIF('Cage 2'!$D$43:$AG$43,1))</f>
        <v/>
      </c>
      <c r="I169" s="32" t="str">
        <f>IF(COUNTBLANK('Cage 2'!$D$44:$AG$44)=30,"",COUNTIF('Cage 2'!$D$44:$AG$44,1))</f>
        <v/>
      </c>
      <c r="J169" s="32" t="str">
        <f>IF(COUNTBLANK('Cage 2'!$D$45:$AG$45)=30,"",COUNTIF('Cage 2'!$D$45:$AG$45,1))</f>
        <v/>
      </c>
      <c r="K169" s="32" t="str">
        <f>IF(COUNTBLANK('Cage 2'!$D$46:$AG$46)=30,"",COUNTIF('Cage 2'!$D$46:$AG$46,1))</f>
        <v/>
      </c>
      <c r="L169" s="32" t="str">
        <f>IF(COUNTBLANK('Cage 2'!$D$50:$AG$50)=30,"",COUNTIF('Cage 2'!$D$50:$AG$50,1))</f>
        <v/>
      </c>
      <c r="M169" s="33" t="str">
        <f>IF(COUNTBLANK('Cage 2'!$D$50:$AG$50)=30,"",30-COUNTBLANK('Cage 2'!$D$50:$AG$50))</f>
        <v/>
      </c>
      <c r="N169" s="3"/>
      <c r="O169" s="5"/>
      <c r="P169" s="5"/>
      <c r="Q169" s="5"/>
      <c r="R169" s="5"/>
      <c r="S169" s="5"/>
      <c r="T169" s="5"/>
      <c r="U169" s="5"/>
      <c r="V169" s="5"/>
      <c r="W169" s="5"/>
      <c r="X169" s="5"/>
    </row>
    <row r="170" spans="1:24" ht="21" x14ac:dyDescent="0.2">
      <c r="A170" s="5"/>
      <c r="B170" s="5"/>
      <c r="C170" s="5"/>
      <c r="D170" s="3"/>
      <c r="E170" s="20">
        <v>3</v>
      </c>
      <c r="F170" s="32" t="str">
        <f>IF(COUNTBLANK('Cage 3'!$D$41:$AG$41)=30,"",COUNTIF('Cage 3'!$D$41:$AG$41,1))</f>
        <v/>
      </c>
      <c r="G170" s="32" t="str">
        <f>IF(COUNTBLANK('Cage 3'!$D$42:$AG$42)=30,"",COUNTIF('Cage 3'!$D$42:$AG$42,1))</f>
        <v/>
      </c>
      <c r="H170" s="32" t="str">
        <f>IF(COUNTBLANK('Cage 3'!$D$43:$AG$43)=30,"",COUNTIF('Cage 3'!$D$43:$AG$43,1))</f>
        <v/>
      </c>
      <c r="I170" s="32" t="str">
        <f>IF(COUNTBLANK('Cage 3'!$D$44:$AG$44)=30,"",COUNTIF('Cage 3'!$D$44:$AG$44,1))</f>
        <v/>
      </c>
      <c r="J170" s="32" t="str">
        <f>IF(COUNTBLANK('Cage 3'!$D$45:$AG$45)=30,"",COUNTIF('Cage 3'!$D$45:$AG$45,1))</f>
        <v/>
      </c>
      <c r="K170" s="32" t="str">
        <f>IF(COUNTBLANK('Cage 3'!$D$46:$AG$46)=30,"",COUNTIF('Cage 3'!$D$46:$AG$46,1))</f>
        <v/>
      </c>
      <c r="L170" s="32" t="str">
        <f>IF(COUNTBLANK('Cage 3'!$D$50:$AG$50)=30,"",COUNTIF('Cage 3'!$D$50:$AG$50,1))</f>
        <v/>
      </c>
      <c r="M170" s="33" t="str">
        <f>IF(COUNTBLANK('Cage 3'!$D$50:$AG$50)=30,"",30-COUNTBLANK('Cage 3'!$D$50:$AG$50))</f>
        <v/>
      </c>
      <c r="N170" s="3"/>
      <c r="O170" s="5"/>
      <c r="P170" s="5"/>
      <c r="Q170" s="5"/>
      <c r="R170" s="5"/>
      <c r="S170" s="5"/>
      <c r="T170" s="5"/>
      <c r="U170" s="5"/>
      <c r="V170" s="5"/>
      <c r="W170" s="5"/>
      <c r="X170" s="5"/>
    </row>
    <row r="171" spans="1:24" ht="21" x14ac:dyDescent="0.2">
      <c r="A171" s="5"/>
      <c r="B171" s="5"/>
      <c r="C171" s="5"/>
      <c r="D171" s="3"/>
      <c r="E171" s="20">
        <v>4</v>
      </c>
      <c r="F171" s="32" t="str">
        <f>IF(COUNTBLANK('Cage 4'!$D$41:$AG$41)=30,"",COUNTIF('Cage 4'!$D$41:$AG$41,1))</f>
        <v/>
      </c>
      <c r="G171" s="32" t="str">
        <f>IF(COUNTBLANK('Cage 4'!$D$42:$AG$42)=30,"",COUNTIF('Cage 4'!$D$42:$AG$42,1))</f>
        <v/>
      </c>
      <c r="H171" s="32" t="str">
        <f>IF(COUNTBLANK('Cage 4'!$D$43:$AG$43)=30,"",COUNTIF('Cage 4'!$D$43:$AG$43,1))</f>
        <v/>
      </c>
      <c r="I171" s="32" t="str">
        <f>IF(COUNTBLANK('Cage 4'!$D$44:$AG$44)=30,"",COUNTIF('Cage 4'!$D$44:$AG$44,1))</f>
        <v/>
      </c>
      <c r="J171" s="32" t="str">
        <f>IF(COUNTBLANK('Cage 4'!$D$45:$AG$45)=30,"",COUNTIF('Cage 4'!$D$45:$AG$45,1))</f>
        <v/>
      </c>
      <c r="K171" s="32" t="str">
        <f>IF(COUNTBLANK('Cage 4'!$D$46:$AG$46)=30,"",COUNTIF('Cage 4'!$D$46:$AG$46,1))</f>
        <v/>
      </c>
      <c r="L171" s="32" t="str">
        <f>IF(COUNTBLANK('Cage 4'!$D$50:$AG$50)=30,"",COUNTIF('Cage 4'!$D$50:$AG$50,1))</f>
        <v/>
      </c>
      <c r="M171" s="33" t="str">
        <f>IF(COUNTBLANK('Cage 4'!$D$50:$AG$50)=30,"",30-COUNTBLANK('Cage 4'!$D$50:$AG$50))</f>
        <v/>
      </c>
      <c r="N171" s="3"/>
      <c r="O171" s="5"/>
      <c r="P171" s="5"/>
      <c r="Q171" s="5"/>
      <c r="R171" s="5"/>
      <c r="S171" s="5"/>
      <c r="T171" s="5"/>
      <c r="U171" s="5"/>
      <c r="V171" s="5"/>
      <c r="W171" s="5"/>
      <c r="X171" s="5"/>
    </row>
    <row r="172" spans="1:24" ht="21" x14ac:dyDescent="0.2">
      <c r="A172" s="5"/>
      <c r="B172" s="5"/>
      <c r="C172" s="5"/>
      <c r="D172" s="3"/>
      <c r="E172" s="20">
        <v>5</v>
      </c>
      <c r="F172" s="32" t="str">
        <f>IF(COUNTBLANK('Cage 5'!$D$41:$AG$41)=30,"",COUNTIF('Cage 5'!$D$41:$AG$41,1))</f>
        <v/>
      </c>
      <c r="G172" s="32" t="str">
        <f>IF(COUNTBLANK('Cage 5'!$D$42:$AG$42)=30,"",COUNTIF('Cage 5'!$D$42:$AG$42,1))</f>
        <v/>
      </c>
      <c r="H172" s="32" t="str">
        <f>IF(COUNTBLANK('Cage 5'!$D$43:$AG$43)=30,"",COUNTIF('Cage 5'!$D$43:$AG$43,1))</f>
        <v/>
      </c>
      <c r="I172" s="32" t="str">
        <f>IF(COUNTBLANK('Cage 5'!$D$44:$AG$44)=30,"",COUNTIF('Cage 5'!$D$44:$AG$44,1))</f>
        <v/>
      </c>
      <c r="J172" s="32" t="str">
        <f>IF(COUNTBLANK('Cage 5'!$D$45:$AG$45)=30,"",COUNTIF('Cage 5'!$D$45:$AG$45,1))</f>
        <v/>
      </c>
      <c r="K172" s="32" t="str">
        <f>IF(COUNTBLANK('Cage 5'!$D$46:$AG$46)=30,"",COUNTIF('Cage 5'!$D$46:$AG$46,1))</f>
        <v/>
      </c>
      <c r="L172" s="32" t="str">
        <f>IF(COUNTBLANK('Cage 5'!$D$50:$AG$50)=30,"",COUNTIF('Cage 5'!$D$50:$AG$50,1))</f>
        <v/>
      </c>
      <c r="M172" s="33" t="str">
        <f>IF(COUNTBLANK('Cage 5'!$D$50:$AG$50)=30,"",30-COUNTBLANK('Cage 5'!$D$50:$AG$50))</f>
        <v/>
      </c>
      <c r="N172" s="3"/>
      <c r="O172" s="5"/>
      <c r="P172" s="5"/>
      <c r="Q172" s="5"/>
      <c r="R172" s="5"/>
      <c r="S172" s="5"/>
      <c r="T172" s="5"/>
      <c r="U172" s="5"/>
      <c r="V172" s="5"/>
      <c r="W172" s="5"/>
      <c r="X172" s="5"/>
    </row>
    <row r="173" spans="1:24" ht="21" x14ac:dyDescent="0.2">
      <c r="A173" s="5"/>
      <c r="B173" s="5"/>
      <c r="C173" s="5"/>
      <c r="D173" s="3"/>
      <c r="E173" s="20">
        <v>6</v>
      </c>
      <c r="F173" s="32" t="str">
        <f>IF(COUNTBLANK('Cage 6'!$D$41:$AG$41)=30,"",COUNTIF('Cage 6'!$D$41:$AG$41,1))</f>
        <v/>
      </c>
      <c r="G173" s="32" t="str">
        <f>IF(COUNTBLANK('Cage 6'!$D$42:$AG$42)=30,"",COUNTIF('Cage 6'!$D$42:$AG$42,1))</f>
        <v/>
      </c>
      <c r="H173" s="32" t="str">
        <f>IF(COUNTBLANK('Cage 6'!$D$43:$AG$43)=30,"",COUNTIF('Cage 6'!$D$43:$AG$43,1))</f>
        <v/>
      </c>
      <c r="I173" s="32" t="str">
        <f>IF(COUNTBLANK('Cage 6'!$D$44:$AG$44)=30,"",COUNTIF('Cage 6'!$D$44:$AG$44,1))</f>
        <v/>
      </c>
      <c r="J173" s="32" t="str">
        <f>IF(COUNTBLANK('Cage 6'!$D$45:$AG$45)=30,"",COUNTIF('Cage 6'!$D$45:$AG$45,1))</f>
        <v/>
      </c>
      <c r="K173" s="32" t="str">
        <f>IF(COUNTBLANK('Cage 6'!$D$46:$AG$46)=30,"",COUNTIF('Cage 6'!$D$46:$AG$46,1))</f>
        <v/>
      </c>
      <c r="L173" s="32" t="str">
        <f>IF(COUNTBLANK('Cage 6'!$D$50:$AG$50)=30,"",COUNTIF('Cage 6'!$D$50:$AG$50,1))</f>
        <v/>
      </c>
      <c r="M173" s="33" t="str">
        <f>IF(COUNTBLANK('Cage 6'!$D$50:$AG$50)=30,"",30-COUNTBLANK('Cage 6'!$D$50:$AG$50))</f>
        <v/>
      </c>
      <c r="N173" s="3"/>
      <c r="O173" s="5"/>
      <c r="P173" s="5"/>
      <c r="Q173" s="5"/>
      <c r="R173" s="5"/>
      <c r="S173" s="5"/>
      <c r="T173" s="5"/>
      <c r="U173" s="5"/>
      <c r="V173" s="5"/>
      <c r="W173" s="5"/>
      <c r="X173" s="5"/>
    </row>
    <row r="174" spans="1:24" ht="21" x14ac:dyDescent="0.2">
      <c r="A174" s="5"/>
      <c r="B174" s="5"/>
      <c r="C174" s="5"/>
      <c r="D174" s="3"/>
      <c r="E174" s="20">
        <v>7</v>
      </c>
      <c r="F174" s="32" t="str">
        <f>IF(COUNTBLANK('Cage 7'!$D$41:$AG$41)=30,"",COUNTIF('Cage 7'!$D$41:$AG$41,1))</f>
        <v/>
      </c>
      <c r="G174" s="32" t="str">
        <f>IF(COUNTBLANK('Cage 7'!$D$42:$AG$42)=30,"",COUNTIF('Cage 7'!$D$42:$AG$42,1))</f>
        <v/>
      </c>
      <c r="H174" s="32" t="str">
        <f>IF(COUNTBLANK('Cage 7'!$D$43:$AG$43)=30,"",COUNTIF('Cage 7'!$D$43:$AG$43,1))</f>
        <v/>
      </c>
      <c r="I174" s="32" t="str">
        <f>IF(COUNTBLANK('Cage 7'!$D$44:$AG$44)=30,"",COUNTIF('Cage 7'!$D$44:$AG$44,1))</f>
        <v/>
      </c>
      <c r="J174" s="32" t="str">
        <f>IF(COUNTBLANK('Cage 7'!$D$45:$AG$45)=30,"",COUNTIF('Cage 7'!$D$45:$AG$45,1))</f>
        <v/>
      </c>
      <c r="K174" s="32" t="str">
        <f>IF(COUNTBLANK('Cage 7'!$D$46:$AG$46)=30,"",COUNTIF('Cage 7'!$D$46:$AG$46,1))</f>
        <v/>
      </c>
      <c r="L174" s="32" t="str">
        <f>IF(COUNTBLANK('Cage 7'!$D$50:$AG$50)=30,"",COUNTIF('Cage 7'!$D$50:$AG$50,1))</f>
        <v/>
      </c>
      <c r="M174" s="33" t="str">
        <f>IF(COUNTBLANK('Cage 7'!$D$50:$AG$50)=30,"",30-COUNTBLANK('Cage 7'!$D$50:$AG$50))</f>
        <v/>
      </c>
      <c r="N174" s="3"/>
      <c r="O174" s="5"/>
      <c r="P174" s="5"/>
      <c r="Q174" s="5"/>
      <c r="R174" s="5"/>
      <c r="S174" s="5"/>
      <c r="T174" s="5"/>
      <c r="U174" s="5"/>
      <c r="V174" s="5"/>
      <c r="W174" s="5"/>
      <c r="X174" s="5"/>
    </row>
    <row r="175" spans="1:24" ht="21" x14ac:dyDescent="0.2">
      <c r="A175" s="5"/>
      <c r="B175" s="5"/>
      <c r="C175" s="5"/>
      <c r="D175" s="3"/>
      <c r="E175" s="20">
        <v>8</v>
      </c>
      <c r="F175" s="32" t="str">
        <f>IF(COUNTBLANK('Cage 8'!$D$41:$AG$41)=30,"",COUNTIF('Cage 8'!$D$41:$AG$41,1))</f>
        <v/>
      </c>
      <c r="G175" s="32" t="str">
        <f>IF(COUNTBLANK('Cage 8'!$D$42:$AG$42)=30,"",COUNTIF('Cage 8'!$D$42:$AG$42,1))</f>
        <v/>
      </c>
      <c r="H175" s="32" t="str">
        <f>IF(COUNTBLANK('Cage 8'!$D$43:$AG$43)=30,"",COUNTIF('Cage 8'!$D$43:$AG$43,1))</f>
        <v/>
      </c>
      <c r="I175" s="32" t="str">
        <f>IF(COUNTBLANK('Cage 8'!$D$44:$AG$44)=30,"",COUNTIF('Cage 8'!$D$44:$AG$44,1))</f>
        <v/>
      </c>
      <c r="J175" s="32" t="str">
        <f>IF(COUNTBLANK('Cage 8'!$D$45:$AG$45)=30,"",COUNTIF('Cage 8'!$D$45:$AG$45,1))</f>
        <v/>
      </c>
      <c r="K175" s="32" t="str">
        <f>IF(COUNTBLANK('Cage 8'!$D$46:$AG$46)=30,"",COUNTIF('Cage 8'!$D$46:$AG$46,1))</f>
        <v/>
      </c>
      <c r="L175" s="32" t="str">
        <f>IF(COUNTBLANK('Cage 8'!$D$50:$AG$50)=30,"",COUNTIF('Cage 8'!$D$50:$AG$50,1))</f>
        <v/>
      </c>
      <c r="M175" s="33" t="str">
        <f>IF(COUNTBLANK('Cage 8'!$D$50:$AG$50)=30,"",30-COUNTBLANK('Cage 8'!$D$50:$AG$50))</f>
        <v/>
      </c>
      <c r="N175" s="3"/>
      <c r="O175" s="5"/>
      <c r="P175" s="5"/>
      <c r="Q175" s="5"/>
      <c r="R175" s="5"/>
      <c r="S175" s="5"/>
      <c r="T175" s="5"/>
      <c r="U175" s="5"/>
      <c r="V175" s="5"/>
      <c r="W175" s="5"/>
      <c r="X175" s="5"/>
    </row>
    <row r="176" spans="1:24" ht="21" x14ac:dyDescent="0.2">
      <c r="A176" s="5"/>
      <c r="B176" s="5"/>
      <c r="C176" s="5"/>
      <c r="D176" s="3"/>
      <c r="E176" s="20">
        <v>9</v>
      </c>
      <c r="F176" s="32" t="str">
        <f>IF(COUNTBLANK('Cage 9'!$D$41:$AG$41)=30,"",COUNTIF('Cage 9'!$D$41:$AG$41,1))</f>
        <v/>
      </c>
      <c r="G176" s="32" t="str">
        <f>IF(COUNTBLANK('Cage 9'!$D$42:$AG$42)=30,"",COUNTIF('Cage 9'!$D$42:$AG$42,1))</f>
        <v/>
      </c>
      <c r="H176" s="32" t="str">
        <f>IF(COUNTBLANK('Cage 9'!$D$43:$AG$43)=30,"",COUNTIF('Cage 9'!$D$43:$AG$43,1))</f>
        <v/>
      </c>
      <c r="I176" s="32" t="str">
        <f>IF(COUNTBLANK('Cage 9'!$D$44:$AG$44)=30,"",COUNTIF('Cage 9'!$D$44:$AG$44,1))</f>
        <v/>
      </c>
      <c r="J176" s="32" t="str">
        <f>IF(COUNTBLANK('Cage 9'!$D$45:$AG$45)=30,"",COUNTIF('Cage 9'!$D$45:$AG$45,1))</f>
        <v/>
      </c>
      <c r="K176" s="32" t="str">
        <f>IF(COUNTBLANK('Cage 9'!$D$46:$AG$46)=30,"",COUNTIF('Cage 9'!$D$46:$AG$46,1))</f>
        <v/>
      </c>
      <c r="L176" s="32" t="str">
        <f>IF(COUNTBLANK('Cage 9'!$D$50:$AG$50)=30,"",COUNTIF('Cage 9'!$D$50:$AG$50,1))</f>
        <v/>
      </c>
      <c r="M176" s="33" t="str">
        <f>IF(COUNTBLANK('Cage 9'!$D$50:$AG$50)=30,"",30-COUNTBLANK('Cage 9'!$D$50:$AG$50))</f>
        <v/>
      </c>
      <c r="N176" s="3"/>
      <c r="O176" s="5"/>
      <c r="P176" s="5"/>
      <c r="Q176" s="5"/>
      <c r="R176" s="5"/>
      <c r="S176" s="5"/>
      <c r="T176" s="5"/>
      <c r="U176" s="5"/>
      <c r="V176" s="5"/>
      <c r="W176" s="5"/>
      <c r="X176" s="5"/>
    </row>
    <row r="177" spans="1:24" ht="21" x14ac:dyDescent="0.2">
      <c r="A177" s="5"/>
      <c r="B177" s="5"/>
      <c r="C177" s="5"/>
      <c r="D177" s="3"/>
      <c r="E177" s="20">
        <v>10</v>
      </c>
      <c r="F177" s="32" t="str">
        <f>IF(COUNTBLANK('Cage 10'!$D$41:$AG$41)=30,"",COUNTIF('Cage 10'!$D$41:$AG$41,1))</f>
        <v/>
      </c>
      <c r="G177" s="32" t="str">
        <f>IF(COUNTBLANK('Cage 10'!$D$42:$AG$42)=30,"",COUNTIF('Cage 10'!$D$42:$AG$42,1))</f>
        <v/>
      </c>
      <c r="H177" s="32" t="str">
        <f>IF(COUNTBLANK('Cage 10'!$D$43:$AG$43)=30,"",COUNTIF('Cage 10'!$D$43:$AG$43,1))</f>
        <v/>
      </c>
      <c r="I177" s="32" t="str">
        <f>IF(COUNTBLANK('Cage 10'!$D$44:$AG$44)=30,"",COUNTIF('Cage 10'!$D$44:$AG$44,1))</f>
        <v/>
      </c>
      <c r="J177" s="32" t="str">
        <f>IF(COUNTBLANK('Cage 10'!$D$45:$AG$45)=30,"",COUNTIF('Cage 10'!$D$45:$AG$45,1))</f>
        <v/>
      </c>
      <c r="K177" s="32" t="str">
        <f>IF(COUNTBLANK('Cage 10'!$D$46:$AG$46)=30,"",COUNTIF('Cage 10'!$D$46:$AG$46,1))</f>
        <v/>
      </c>
      <c r="L177" s="32" t="str">
        <f>IF(COUNTBLANK('Cage 10'!$D$50:$AG$50)=30,"",COUNTIF('Cage 10'!$D$50:$AG$50,1))</f>
        <v/>
      </c>
      <c r="M177" s="33" t="str">
        <f>IF(COUNTBLANK('Cage 10'!$D$50:$AG$50)=30,"",30-COUNTBLANK('Cage 10'!$D$50:$AG$50))</f>
        <v/>
      </c>
      <c r="N177" s="3"/>
      <c r="O177" s="5"/>
      <c r="P177" s="5"/>
      <c r="Q177" s="5"/>
      <c r="R177" s="5"/>
      <c r="S177" s="5"/>
      <c r="T177" s="5"/>
      <c r="U177" s="5"/>
      <c r="V177" s="5"/>
      <c r="W177" s="5"/>
      <c r="X177" s="5"/>
    </row>
    <row r="178" spans="1:24" ht="21" x14ac:dyDescent="0.2">
      <c r="A178" s="5"/>
      <c r="B178" s="5"/>
      <c r="C178" s="5"/>
      <c r="D178" s="3"/>
      <c r="E178" s="20">
        <v>11</v>
      </c>
      <c r="F178" s="32" t="str">
        <f>IF(COUNTBLANK('Cage 11'!$D$41:$AG$41)=30,"",COUNTIF('Cage 11'!$D$41:$AG$41,1))</f>
        <v/>
      </c>
      <c r="G178" s="32" t="str">
        <f>IF(COUNTBLANK('Cage 11'!$D$42:$AG$42)=30,"",COUNTIF('Cage 11'!$D$42:$AG$42,1))</f>
        <v/>
      </c>
      <c r="H178" s="32" t="str">
        <f>IF(COUNTBLANK('Cage 11'!$D$43:$AG$43)=30,"",COUNTIF('Cage 11'!$D$43:$AG$43,1))</f>
        <v/>
      </c>
      <c r="I178" s="32" t="str">
        <f>IF(COUNTBLANK('Cage 11'!$D$44:$AG$44)=30,"",COUNTIF('Cage 11'!$D$44:$AG$44,1))</f>
        <v/>
      </c>
      <c r="J178" s="32" t="str">
        <f>IF(COUNTBLANK('Cage 11'!$D$45:$AG$45)=30,"",COUNTIF('Cage 11'!$D$45:$AG$45,1))</f>
        <v/>
      </c>
      <c r="K178" s="32" t="str">
        <f>IF(COUNTBLANK('Cage 11'!$D$46:$AG$46)=30,"",COUNTIF('Cage 11'!$D$46:$AG$46,1))</f>
        <v/>
      </c>
      <c r="L178" s="32" t="str">
        <f>IF(COUNTBLANK('Cage 11'!$D$50:$AG$50)=30,"",COUNTIF('Cage 11'!$D$50:$AG$50,1))</f>
        <v/>
      </c>
      <c r="M178" s="33" t="str">
        <f>IF(COUNTBLANK('Cage 11'!$D$50:$AG$50)=30,"",30-COUNTBLANK('Cage 11'!$D$50:$AG$50))</f>
        <v/>
      </c>
      <c r="N178" s="3"/>
      <c r="O178" s="5"/>
      <c r="P178" s="5"/>
      <c r="Q178" s="5"/>
      <c r="R178" s="5"/>
      <c r="S178" s="5"/>
      <c r="T178" s="5"/>
      <c r="U178" s="5"/>
      <c r="V178" s="5"/>
      <c r="W178" s="5"/>
      <c r="X178" s="5"/>
    </row>
    <row r="179" spans="1:24" ht="21" x14ac:dyDescent="0.2">
      <c r="A179" s="5"/>
      <c r="B179" s="5"/>
      <c r="C179" s="5"/>
      <c r="D179" s="3"/>
      <c r="E179" s="20">
        <v>12</v>
      </c>
      <c r="F179" s="32" t="str">
        <f>IF(COUNTBLANK('Cage 12'!$D$41:$AG$41)=30,"",COUNTIF('Cage 12'!$D$41:$AG$41,1))</f>
        <v/>
      </c>
      <c r="G179" s="32" t="str">
        <f>IF(COUNTBLANK('Cage 12'!$D$42:$AG$42)=30,"",COUNTIF('Cage 12'!$D$42:$AG$42,1))</f>
        <v/>
      </c>
      <c r="H179" s="32" t="str">
        <f>IF(COUNTBLANK('Cage 12'!$D$43:$AG$43)=30,"",COUNTIF('Cage 12'!$D$43:$AG$43,1))</f>
        <v/>
      </c>
      <c r="I179" s="32" t="str">
        <f>IF(COUNTBLANK('Cage 12'!$D$44:$AG$44)=30,"",COUNTIF('Cage 12'!$D$44:$AG$44,1))</f>
        <v/>
      </c>
      <c r="J179" s="32" t="str">
        <f>IF(COUNTBLANK('Cage 12'!$D$45:$AG$45)=30,"",COUNTIF('Cage 12'!$D$45:$AG$45,1))</f>
        <v/>
      </c>
      <c r="K179" s="32" t="str">
        <f>IF(COUNTBLANK('Cage 12'!$D$46:$AG$46)=30,"",COUNTIF('Cage 12'!$D$46:$AG$46,1))</f>
        <v/>
      </c>
      <c r="L179" s="32" t="str">
        <f>IF(COUNTBLANK('Cage 12'!$D$50:$AG$50)=30,"",COUNTIF('Cage 12'!$D$50:$AG$50,1))</f>
        <v/>
      </c>
      <c r="M179" s="33" t="str">
        <f>IF(COUNTBLANK('Cage 12'!$D$50:$AG$50)=30,"",30-COUNTBLANK('Cage 12'!$D$50:$AG$50))</f>
        <v/>
      </c>
      <c r="N179" s="3"/>
      <c r="O179" s="5"/>
      <c r="P179" s="5"/>
      <c r="Q179" s="5"/>
      <c r="R179" s="5"/>
      <c r="S179" s="5"/>
      <c r="T179" s="5"/>
      <c r="U179" s="5"/>
      <c r="V179" s="5"/>
      <c r="W179" s="5"/>
      <c r="X179" s="5"/>
    </row>
    <row r="180" spans="1:24" ht="21" x14ac:dyDescent="0.2">
      <c r="A180" s="5"/>
      <c r="B180" s="5"/>
      <c r="C180" s="5"/>
      <c r="D180" s="3"/>
      <c r="E180" s="20">
        <v>13</v>
      </c>
      <c r="F180" s="32" t="str">
        <f>IF(COUNTBLANK('Cage 13'!$D$41:$AG$41)=30,"",COUNTIF('Cage 13'!$D$41:$AG$41,1))</f>
        <v/>
      </c>
      <c r="G180" s="32" t="str">
        <f>IF(COUNTBLANK('Cage 13'!$D$42:$AG$42)=30,"",COUNTIF('Cage 13'!$D$42:$AG$42,1))</f>
        <v/>
      </c>
      <c r="H180" s="32" t="str">
        <f>IF(COUNTBLANK('Cage 13'!$D$43:$AG$43)=30,"",COUNTIF('Cage 13'!$D$43:$AG$43,1))</f>
        <v/>
      </c>
      <c r="I180" s="32" t="str">
        <f>IF(COUNTBLANK('Cage 13'!$D$44:$AG$44)=30,"",COUNTIF('Cage 13'!$D$44:$AG$44,1))</f>
        <v/>
      </c>
      <c r="J180" s="32" t="str">
        <f>IF(COUNTBLANK('Cage 13'!$D$45:$AG$45)=30,"",COUNTIF('Cage 13'!$D$45:$AG$45,1))</f>
        <v/>
      </c>
      <c r="K180" s="32" t="str">
        <f>IF(COUNTBLANK('Cage 13'!$D$46:$AG$46)=30,"",COUNTIF('Cage 13'!$D$46:$AG$46,1))</f>
        <v/>
      </c>
      <c r="L180" s="32" t="str">
        <f>IF(COUNTBLANK('Cage 13'!$D$50:$AG$50)=30,"",COUNTIF('Cage 13'!$D$50:$AG$50,1))</f>
        <v/>
      </c>
      <c r="M180" s="33" t="str">
        <f>IF(COUNTBLANK('Cage 13'!$D$50:$AG$50)=30,"",30-COUNTBLANK('Cage 13'!$D$50:$AG$50))</f>
        <v/>
      </c>
      <c r="N180" s="3"/>
      <c r="O180" s="5"/>
      <c r="P180" s="5"/>
      <c r="Q180" s="5"/>
      <c r="R180" s="5"/>
      <c r="S180" s="5"/>
      <c r="T180" s="5"/>
      <c r="U180" s="5"/>
      <c r="V180" s="10"/>
      <c r="W180" s="10"/>
      <c r="X180" s="10"/>
    </row>
    <row r="181" spans="1:24" ht="21" x14ac:dyDescent="0.2">
      <c r="A181" s="5"/>
      <c r="B181" s="5"/>
      <c r="C181" s="5"/>
      <c r="D181" s="3"/>
      <c r="E181" s="20">
        <v>14</v>
      </c>
      <c r="F181" s="32" t="str">
        <f>IF(COUNTBLANK('Cage 14'!$D$41:$AG$41)=30,"",COUNTIF('Cage 14'!$D$41:$AG$41,1))</f>
        <v/>
      </c>
      <c r="G181" s="32" t="str">
        <f>IF(COUNTBLANK('Cage 14'!$D$42:$AG$42)=30,"",COUNTIF('Cage 14'!$D$42:$AG$42,1))</f>
        <v/>
      </c>
      <c r="H181" s="32" t="str">
        <f>IF(COUNTBLANK('Cage 14'!$D$43:$AG$43)=30,"",COUNTIF('Cage 14'!$D$43:$AG$43,1))</f>
        <v/>
      </c>
      <c r="I181" s="32" t="str">
        <f>IF(COUNTBLANK('Cage 14'!$D$44:$AG$44)=30,"",COUNTIF('Cage 14'!$D$44:$AG$44,1))</f>
        <v/>
      </c>
      <c r="J181" s="32" t="str">
        <f>IF(COUNTBLANK('Cage 14'!$D$45:$AG$45)=30,"",COUNTIF('Cage 14'!$D$45:$AG$45,1))</f>
        <v/>
      </c>
      <c r="K181" s="32" t="str">
        <f>IF(COUNTBLANK('Cage 14'!$D$46:$AG$46)=30,"",COUNTIF('Cage 14'!$D$46:$AG$46,1))</f>
        <v/>
      </c>
      <c r="L181" s="32" t="str">
        <f>IF(COUNTBLANK('Cage 14'!$D$50:$AG$50)=30,"",COUNTIF('Cage 14'!$D$50:$AG$50,1))</f>
        <v/>
      </c>
      <c r="M181" s="33" t="str">
        <f>IF(COUNTBLANK('Cage 14'!$D$50:$AG$50)=30,"",30-COUNTBLANK('Cage 14'!$D$50:$AG$50))</f>
        <v/>
      </c>
      <c r="N181" s="3"/>
      <c r="O181" s="5"/>
      <c r="P181" s="5"/>
      <c r="Q181" s="5"/>
      <c r="R181" s="5"/>
      <c r="S181" s="5"/>
      <c r="T181" s="5"/>
      <c r="U181" s="5"/>
      <c r="V181" s="10"/>
      <c r="W181" s="10"/>
      <c r="X181" s="10"/>
    </row>
    <row r="182" spans="1:24" ht="22" thickBot="1" x14ac:dyDescent="0.25">
      <c r="A182" s="5"/>
      <c r="B182" s="5"/>
      <c r="C182" s="5"/>
      <c r="D182" s="3"/>
      <c r="E182" s="15">
        <v>15</v>
      </c>
      <c r="F182" s="32" t="str">
        <f>IF(COUNTBLANK('Cage 15'!$D$41:$AG$41)=30,"",COUNTIF('Cage 15'!$D$41:$AG$41,1))</f>
        <v/>
      </c>
      <c r="G182" s="32" t="str">
        <f>IF(COUNTBLANK('Cage 15'!$D$42:$AG$42)=30,"",COUNTIF('Cage 15'!$D$42:$AG$42,1))</f>
        <v/>
      </c>
      <c r="H182" s="32" t="str">
        <f>IF(COUNTBLANK('Cage 15'!$D$43:$AG$43)=30,"",COUNTIF('Cage 15'!$D$43:$AG$43,1))</f>
        <v/>
      </c>
      <c r="I182" s="32" t="str">
        <f>IF(COUNTBLANK('Cage 15'!$D$44:$AG$44)=30,"",COUNTIF('Cage 15'!$D$44:$AG$44,1))</f>
        <v/>
      </c>
      <c r="J182" s="32" t="str">
        <f>IF(COUNTBLANK('Cage 15'!$D$45:$AG$45)=30,"",COUNTIF('Cage 15'!$D$45:$AG$45,1))</f>
        <v/>
      </c>
      <c r="K182" s="32" t="str">
        <f>IF(COUNTBLANK('Cage 15'!$D$46:$AG$46)=30,"",COUNTIF('Cage 15'!$D$46:$AG$46,1))</f>
        <v/>
      </c>
      <c r="L182" s="32" t="str">
        <f>IF(COUNTBLANK('Cage 15'!$D$50:$AG$50)=30,"",COUNTIF('Cage 15'!$D$50:$AG$50,1))</f>
        <v/>
      </c>
      <c r="M182" s="33" t="str">
        <f>IF(COUNTBLANK('Cage 15'!$D$50:$AG$50)=30,"",30-COUNTBLANK('Cage 15'!$D$50:$AG$50))</f>
        <v/>
      </c>
      <c r="N182" s="3"/>
      <c r="O182" s="5"/>
      <c r="P182" s="5"/>
      <c r="Q182" s="5"/>
      <c r="R182" s="5"/>
      <c r="S182" s="5"/>
      <c r="T182" s="5"/>
      <c r="U182" s="5"/>
      <c r="V182" s="10"/>
      <c r="W182" s="10"/>
      <c r="X182" s="10"/>
    </row>
    <row r="183" spans="1:24" ht="22" thickBot="1" x14ac:dyDescent="0.25">
      <c r="A183" s="5"/>
      <c r="B183" s="5"/>
      <c r="C183" s="5"/>
      <c r="D183" s="3"/>
      <c r="E183" s="190" t="s">
        <v>131</v>
      </c>
      <c r="F183" s="124" t="str">
        <f>IF($M$183="","",SUM(F168:F182)/$M$183)</f>
        <v/>
      </c>
      <c r="G183" s="124" t="str">
        <f t="shared" ref="G183:L183" si="8">IF($M$183="","",SUM(G168:G182)/$M$183)</f>
        <v/>
      </c>
      <c r="H183" s="124" t="str">
        <f t="shared" si="8"/>
        <v/>
      </c>
      <c r="I183" s="124" t="str">
        <f t="shared" si="8"/>
        <v/>
      </c>
      <c r="J183" s="124" t="str">
        <f t="shared" si="8"/>
        <v/>
      </c>
      <c r="K183" s="124" t="str">
        <f t="shared" si="8"/>
        <v/>
      </c>
      <c r="L183" s="124" t="str">
        <f t="shared" si="8"/>
        <v/>
      </c>
      <c r="M183" s="23" t="str">
        <f>IF(COUNTBLANK(M168:M182)=15,"",SUM(M168:M182))</f>
        <v/>
      </c>
      <c r="N183" s="3"/>
      <c r="O183" s="5"/>
      <c r="P183" s="5"/>
      <c r="Q183" s="5"/>
      <c r="R183" s="5"/>
      <c r="S183" s="5"/>
      <c r="T183" s="5"/>
      <c r="U183" s="5"/>
      <c r="V183" s="10"/>
      <c r="W183" s="10"/>
      <c r="X183" s="10"/>
    </row>
    <row r="184" spans="1:24" ht="18.75" customHeight="1" x14ac:dyDescent="0.2">
      <c r="A184" s="5"/>
      <c r="B184" s="5"/>
      <c r="C184" s="5"/>
      <c r="D184" s="3"/>
      <c r="E184" s="4"/>
      <c r="F184" s="3"/>
      <c r="G184" s="3"/>
      <c r="H184" s="3"/>
      <c r="I184" s="3"/>
      <c r="J184" s="3"/>
      <c r="K184" s="3"/>
      <c r="L184" s="3"/>
      <c r="M184" s="3"/>
      <c r="N184" s="3"/>
      <c r="O184" s="5"/>
      <c r="P184" s="5"/>
      <c r="Q184" s="5"/>
      <c r="R184" s="5"/>
      <c r="S184" s="5"/>
      <c r="T184" s="5"/>
      <c r="U184" s="5"/>
      <c r="V184" s="10"/>
      <c r="W184" s="10"/>
      <c r="X184" s="10"/>
    </row>
    <row r="185" spans="1:24" ht="18.75" customHeight="1" x14ac:dyDescent="0.2">
      <c r="A185" s="5"/>
      <c r="B185" s="5"/>
      <c r="C185" s="5"/>
      <c r="D185" s="3"/>
      <c r="E185" s="4"/>
      <c r="F185" s="3"/>
      <c r="G185" s="3"/>
      <c r="H185" s="3"/>
      <c r="I185" s="3"/>
      <c r="J185" s="3"/>
      <c r="K185" s="3"/>
      <c r="L185" s="3"/>
      <c r="M185" s="3"/>
      <c r="N185" s="3"/>
      <c r="O185" s="5"/>
      <c r="P185" s="5"/>
      <c r="Q185" s="5"/>
      <c r="R185" s="5"/>
      <c r="S185" s="5"/>
      <c r="T185" s="5"/>
      <c r="U185" s="5"/>
      <c r="V185" s="5"/>
      <c r="W185" s="5"/>
      <c r="X185" s="5"/>
    </row>
    <row r="186" spans="1:24" ht="19" x14ac:dyDescent="0.2">
      <c r="A186" s="5"/>
      <c r="B186" s="5"/>
      <c r="C186" s="10"/>
      <c r="D186" s="10"/>
      <c r="E186" s="10"/>
      <c r="F186" s="10"/>
      <c r="G186" s="10"/>
      <c r="H186" s="10"/>
      <c r="I186" s="10"/>
      <c r="J186" s="10"/>
      <c r="K186" s="10"/>
      <c r="L186" s="10"/>
      <c r="M186" s="10"/>
      <c r="N186" s="10"/>
      <c r="O186" s="10"/>
      <c r="P186" s="5"/>
      <c r="Q186" s="5"/>
      <c r="R186" s="5"/>
      <c r="S186" s="5"/>
      <c r="T186" s="5"/>
      <c r="U186" s="5"/>
      <c r="V186" s="5"/>
      <c r="W186" s="5"/>
      <c r="X186" s="5"/>
    </row>
    <row r="187" spans="1:24" ht="19" x14ac:dyDescent="0.2">
      <c r="A187" s="5"/>
      <c r="B187" s="5"/>
      <c r="C187" s="10"/>
      <c r="D187" s="10"/>
      <c r="E187" s="10"/>
      <c r="F187" s="10"/>
      <c r="G187" s="10"/>
      <c r="H187" s="10"/>
      <c r="I187" s="10"/>
      <c r="J187" s="10"/>
      <c r="K187" s="10"/>
      <c r="L187" s="10"/>
      <c r="M187" s="10"/>
      <c r="N187" s="10"/>
      <c r="O187" s="10"/>
      <c r="P187" s="5"/>
      <c r="Q187" s="5"/>
      <c r="R187" s="5"/>
      <c r="S187" s="5"/>
      <c r="T187" s="5"/>
      <c r="U187" s="5"/>
      <c r="V187" s="5"/>
      <c r="W187" s="5"/>
      <c r="X187" s="5"/>
    </row>
    <row r="188" spans="1:24" ht="19" x14ac:dyDescent="0.2">
      <c r="A188" s="5"/>
      <c r="B188" s="5"/>
      <c r="C188" s="10"/>
      <c r="D188" s="10"/>
      <c r="E188" s="10"/>
      <c r="F188" s="10"/>
      <c r="G188" s="10"/>
      <c r="H188" s="10"/>
      <c r="I188" s="10"/>
      <c r="J188" s="10"/>
      <c r="K188" s="10"/>
      <c r="L188" s="10"/>
      <c r="M188" s="10"/>
      <c r="N188" s="10"/>
      <c r="O188" s="10"/>
      <c r="P188" s="5"/>
      <c r="Q188" s="5"/>
      <c r="R188" s="5"/>
      <c r="S188" s="5"/>
      <c r="T188" s="5"/>
      <c r="U188" s="5"/>
      <c r="V188" s="5"/>
      <c r="W188" s="5"/>
      <c r="X188" s="5"/>
    </row>
    <row r="189" spans="1:24" ht="19" x14ac:dyDescent="0.2">
      <c r="A189" s="5"/>
      <c r="B189" s="5"/>
      <c r="C189" s="10"/>
      <c r="D189" s="10"/>
      <c r="E189" s="10"/>
      <c r="F189" s="10"/>
      <c r="G189" s="10"/>
      <c r="H189" s="10"/>
      <c r="I189" s="10"/>
      <c r="J189" s="10"/>
      <c r="K189" s="10"/>
      <c r="L189" s="10"/>
      <c r="M189" s="10"/>
      <c r="N189" s="10"/>
      <c r="O189" s="10"/>
      <c r="P189" s="5"/>
      <c r="Q189" s="5"/>
      <c r="R189" s="5"/>
      <c r="S189" s="5"/>
      <c r="T189" s="5"/>
      <c r="U189" s="5"/>
      <c r="V189" s="5"/>
      <c r="W189" s="5"/>
      <c r="X189" s="5"/>
    </row>
    <row r="190" spans="1:24" ht="19" x14ac:dyDescent="0.2">
      <c r="A190" s="5"/>
      <c r="B190" s="5"/>
      <c r="C190" s="10"/>
      <c r="D190" s="10"/>
      <c r="E190" s="10"/>
      <c r="F190" s="10"/>
      <c r="G190" s="10"/>
      <c r="H190" s="10"/>
      <c r="I190" s="10"/>
      <c r="J190" s="10"/>
      <c r="K190" s="10"/>
      <c r="L190" s="10"/>
      <c r="M190" s="10"/>
      <c r="N190" s="10"/>
      <c r="O190" s="10"/>
      <c r="P190" s="5"/>
      <c r="Q190" s="5"/>
      <c r="R190" s="5"/>
      <c r="S190" s="5"/>
      <c r="T190" s="5"/>
      <c r="U190" s="5"/>
      <c r="V190" s="5"/>
      <c r="W190" s="5"/>
      <c r="X190" s="5"/>
    </row>
    <row r="191" spans="1:24" ht="19" x14ac:dyDescent="0.2">
      <c r="A191" s="5"/>
      <c r="B191" s="5"/>
      <c r="C191" s="10"/>
      <c r="D191" s="10"/>
      <c r="E191" s="10"/>
      <c r="F191" s="10"/>
      <c r="G191" s="10"/>
      <c r="H191" s="10"/>
      <c r="I191" s="10"/>
      <c r="J191" s="10"/>
      <c r="K191" s="10"/>
      <c r="L191" s="10"/>
      <c r="M191" s="10"/>
      <c r="N191" s="10"/>
      <c r="O191" s="10"/>
      <c r="P191" s="5"/>
      <c r="Q191" s="5"/>
      <c r="R191" s="5"/>
      <c r="S191" s="5"/>
      <c r="T191" s="5"/>
      <c r="U191" s="5"/>
      <c r="V191" s="5"/>
      <c r="W191" s="5"/>
      <c r="X191" s="5"/>
    </row>
    <row r="192" spans="1:24" ht="19" x14ac:dyDescent="0.2">
      <c r="A192" s="5"/>
      <c r="B192" s="5"/>
      <c r="C192" s="10"/>
      <c r="D192" s="10"/>
      <c r="E192" s="10"/>
      <c r="F192" s="10"/>
      <c r="G192" s="10"/>
      <c r="H192" s="10"/>
      <c r="I192" s="10"/>
      <c r="J192" s="10"/>
      <c r="K192" s="10"/>
      <c r="L192" s="10"/>
      <c r="M192" s="10"/>
      <c r="N192" s="10"/>
      <c r="O192" s="10"/>
      <c r="P192" s="5"/>
      <c r="Q192" s="5"/>
      <c r="R192" s="5"/>
      <c r="S192" s="5"/>
      <c r="T192" s="5"/>
      <c r="U192" s="5"/>
      <c r="V192" s="5"/>
      <c r="W192" s="5"/>
      <c r="X192" s="5"/>
    </row>
    <row r="193" spans="1:24" ht="19" x14ac:dyDescent="0.2">
      <c r="A193" s="5"/>
      <c r="B193" s="5"/>
      <c r="C193" s="10"/>
      <c r="D193" s="10"/>
      <c r="E193" s="10"/>
      <c r="F193" s="10"/>
      <c r="G193" s="10"/>
      <c r="H193" s="10"/>
      <c r="I193" s="10"/>
      <c r="J193" s="10"/>
      <c r="K193" s="10"/>
      <c r="L193" s="10"/>
      <c r="M193" s="10"/>
      <c r="N193" s="10"/>
      <c r="O193" s="10"/>
      <c r="P193" s="5"/>
      <c r="Q193" s="5"/>
      <c r="R193" s="5"/>
      <c r="S193" s="5"/>
      <c r="T193" s="5"/>
      <c r="U193" s="5"/>
      <c r="V193" s="5"/>
      <c r="W193" s="5"/>
      <c r="X193" s="5"/>
    </row>
    <row r="194" spans="1:24" ht="19" x14ac:dyDescent="0.2">
      <c r="A194" s="5"/>
      <c r="B194" s="5"/>
      <c r="C194" s="10"/>
      <c r="D194" s="10"/>
      <c r="E194" s="10"/>
      <c r="F194" s="10"/>
      <c r="G194" s="10"/>
      <c r="H194" s="10"/>
      <c r="I194" s="10"/>
      <c r="J194" s="10"/>
      <c r="K194" s="10"/>
      <c r="L194" s="10"/>
      <c r="M194" s="10"/>
      <c r="N194" s="10"/>
      <c r="O194" s="10"/>
      <c r="P194" s="5"/>
      <c r="Q194" s="5"/>
      <c r="R194" s="5"/>
      <c r="S194" s="5"/>
      <c r="T194" s="5"/>
      <c r="U194" s="5"/>
      <c r="V194" s="5"/>
      <c r="W194" s="5"/>
      <c r="X194" s="5"/>
    </row>
    <row r="195" spans="1:24" ht="19" x14ac:dyDescent="0.2">
      <c r="A195" s="5"/>
      <c r="B195" s="5"/>
      <c r="C195" s="10"/>
      <c r="D195" s="10"/>
      <c r="E195" s="10"/>
      <c r="F195" s="10"/>
      <c r="G195" s="10"/>
      <c r="H195" s="10"/>
      <c r="I195" s="10"/>
      <c r="J195" s="10"/>
      <c r="K195" s="10"/>
      <c r="L195" s="10"/>
      <c r="M195" s="10"/>
      <c r="N195" s="10"/>
      <c r="O195" s="10"/>
      <c r="P195" s="5"/>
      <c r="Q195" s="5"/>
      <c r="R195" s="5"/>
      <c r="S195" s="5"/>
      <c r="T195" s="5"/>
      <c r="U195" s="5"/>
      <c r="V195" s="5"/>
      <c r="W195" s="5"/>
      <c r="X195" s="5"/>
    </row>
    <row r="196" spans="1:24" ht="19" x14ac:dyDescent="0.2">
      <c r="A196" s="5"/>
      <c r="B196" s="5"/>
      <c r="C196" s="10"/>
      <c r="D196" s="10"/>
      <c r="E196" s="10"/>
      <c r="F196" s="10"/>
      <c r="G196" s="10"/>
      <c r="H196" s="10"/>
      <c r="I196" s="10"/>
      <c r="J196" s="10"/>
      <c r="K196" s="10"/>
      <c r="L196" s="10"/>
      <c r="M196" s="10"/>
      <c r="N196" s="10"/>
      <c r="O196" s="10"/>
      <c r="P196" s="5"/>
      <c r="Q196" s="5"/>
      <c r="R196" s="5"/>
      <c r="S196" s="5"/>
      <c r="T196" s="5"/>
      <c r="U196" s="5"/>
      <c r="V196" s="5"/>
      <c r="W196" s="5"/>
      <c r="X196" s="5"/>
    </row>
    <row r="197" spans="1:24" ht="19" x14ac:dyDescent="0.2">
      <c r="A197" s="5"/>
      <c r="B197" s="5"/>
      <c r="C197" s="10"/>
      <c r="D197" s="10"/>
      <c r="E197" s="10"/>
      <c r="F197" s="10"/>
      <c r="G197" s="10"/>
      <c r="H197" s="10"/>
      <c r="I197" s="10"/>
      <c r="J197" s="10"/>
      <c r="K197" s="10"/>
      <c r="L197" s="10"/>
      <c r="M197" s="10"/>
      <c r="N197" s="10"/>
      <c r="O197" s="10"/>
      <c r="P197" s="5"/>
      <c r="Q197" s="5"/>
      <c r="R197" s="5"/>
      <c r="S197" s="5"/>
      <c r="T197" s="5"/>
      <c r="U197" s="5"/>
      <c r="V197" s="5"/>
      <c r="W197" s="5"/>
      <c r="X197" s="5"/>
    </row>
    <row r="198" spans="1:24" ht="19" x14ac:dyDescent="0.2">
      <c r="A198" s="5"/>
      <c r="B198" s="5"/>
      <c r="C198" s="10"/>
      <c r="D198" s="10"/>
      <c r="E198" s="10"/>
      <c r="F198" s="10"/>
      <c r="G198" s="10"/>
      <c r="H198" s="10"/>
      <c r="I198" s="10"/>
      <c r="J198" s="10"/>
      <c r="K198" s="10"/>
      <c r="L198" s="10"/>
      <c r="M198" s="10"/>
      <c r="N198" s="10"/>
      <c r="O198" s="10"/>
      <c r="P198" s="5"/>
      <c r="Q198" s="5"/>
      <c r="R198" s="5"/>
      <c r="S198" s="5"/>
      <c r="T198" s="5"/>
      <c r="U198" s="5"/>
      <c r="V198" s="5"/>
      <c r="W198" s="5"/>
      <c r="X198" s="5"/>
    </row>
    <row r="199" spans="1:24" ht="19" x14ac:dyDescent="0.2">
      <c r="A199" s="5"/>
      <c r="B199" s="5"/>
      <c r="C199" s="10"/>
      <c r="D199" s="10"/>
      <c r="E199" s="10"/>
      <c r="F199" s="10"/>
      <c r="G199" s="10"/>
      <c r="H199" s="10"/>
      <c r="I199" s="10"/>
      <c r="J199" s="10"/>
      <c r="K199" s="10"/>
      <c r="L199" s="10"/>
      <c r="M199" s="10"/>
      <c r="N199" s="10"/>
      <c r="O199" s="10"/>
      <c r="P199" s="5"/>
      <c r="Q199" s="5"/>
      <c r="R199" s="5"/>
      <c r="S199" s="5"/>
      <c r="T199" s="5"/>
      <c r="U199" s="5"/>
      <c r="V199" s="10"/>
      <c r="W199" s="10"/>
      <c r="X199" s="10"/>
    </row>
    <row r="200" spans="1:24" ht="19" x14ac:dyDescent="0.2">
      <c r="A200" s="5"/>
      <c r="B200" s="5"/>
      <c r="C200" s="10"/>
      <c r="D200" s="10"/>
      <c r="E200" s="10"/>
      <c r="F200" s="10"/>
      <c r="G200" s="10"/>
      <c r="H200" s="10"/>
      <c r="I200" s="10"/>
      <c r="J200" s="10"/>
      <c r="K200" s="10"/>
      <c r="L200" s="10"/>
      <c r="M200" s="10"/>
      <c r="N200" s="10"/>
      <c r="O200" s="10"/>
      <c r="P200" s="5"/>
      <c r="Q200" s="5"/>
      <c r="R200" s="5"/>
      <c r="S200" s="5"/>
      <c r="T200" s="5"/>
      <c r="U200" s="5"/>
      <c r="V200" s="10"/>
      <c r="W200" s="10"/>
      <c r="X200" s="10"/>
    </row>
    <row r="201" spans="1:24" ht="19" x14ac:dyDescent="0.2">
      <c r="A201" s="5"/>
      <c r="B201" s="5"/>
      <c r="C201" s="10"/>
      <c r="D201" s="10"/>
      <c r="E201" s="10"/>
      <c r="F201" s="10"/>
      <c r="G201" s="10"/>
      <c r="H201" s="10"/>
      <c r="I201" s="10"/>
      <c r="J201" s="10"/>
      <c r="K201" s="10"/>
      <c r="L201" s="10"/>
      <c r="M201" s="10"/>
      <c r="N201" s="10"/>
      <c r="O201" s="10"/>
      <c r="P201" s="5"/>
      <c r="Q201" s="5"/>
      <c r="R201" s="5"/>
      <c r="S201" s="5"/>
      <c r="T201" s="5"/>
      <c r="U201" s="5"/>
      <c r="V201" s="10"/>
      <c r="W201" s="10"/>
      <c r="X201" s="10"/>
    </row>
    <row r="202" spans="1:24" ht="19" x14ac:dyDescent="0.2">
      <c r="A202" s="5"/>
      <c r="B202" s="5"/>
      <c r="C202" s="10"/>
      <c r="D202" s="10"/>
      <c r="E202" s="10"/>
      <c r="F202" s="10"/>
      <c r="G202" s="10"/>
      <c r="H202" s="10"/>
      <c r="I202" s="10"/>
      <c r="J202" s="10"/>
      <c r="K202" s="10"/>
      <c r="L202" s="10"/>
      <c r="M202" s="10"/>
      <c r="N202" s="10"/>
      <c r="O202" s="10"/>
      <c r="P202" s="5"/>
      <c r="Q202" s="5"/>
      <c r="R202" s="5"/>
      <c r="S202" s="5"/>
      <c r="T202" s="5"/>
      <c r="U202" s="5"/>
      <c r="V202" s="10"/>
      <c r="W202" s="10"/>
      <c r="X202" s="10"/>
    </row>
    <row r="203" spans="1:24" ht="18.75" customHeight="1" x14ac:dyDescent="0.2">
      <c r="A203" s="5"/>
      <c r="B203" s="5"/>
      <c r="C203" s="10"/>
      <c r="D203" s="10"/>
      <c r="E203" s="10"/>
      <c r="F203" s="10"/>
      <c r="G203" s="10"/>
      <c r="H203" s="10"/>
      <c r="I203" s="10"/>
      <c r="J203" s="10"/>
      <c r="K203" s="10"/>
      <c r="L203" s="10"/>
      <c r="M203" s="10"/>
      <c r="N203" s="10"/>
      <c r="O203" s="10"/>
      <c r="P203" s="5"/>
      <c r="Q203" s="5"/>
      <c r="R203" s="5"/>
      <c r="S203" s="5"/>
      <c r="T203" s="5"/>
      <c r="U203" s="5"/>
      <c r="V203" s="10"/>
      <c r="W203" s="10"/>
      <c r="X203" s="10"/>
    </row>
    <row r="204" spans="1:24" ht="18.75" customHeight="1" x14ac:dyDescent="0.2">
      <c r="A204" s="5"/>
      <c r="B204" s="5"/>
      <c r="C204" s="10"/>
      <c r="D204" s="10"/>
      <c r="E204" s="10"/>
      <c r="F204" s="10"/>
      <c r="G204" s="10"/>
      <c r="H204" s="10"/>
      <c r="I204" s="10"/>
      <c r="J204" s="10"/>
      <c r="K204" s="10"/>
      <c r="L204" s="10"/>
      <c r="M204" s="10"/>
      <c r="N204" s="10"/>
      <c r="O204" s="10"/>
      <c r="P204" s="5"/>
      <c r="Q204" s="5"/>
      <c r="R204" s="5"/>
      <c r="S204" s="5"/>
      <c r="T204" s="5"/>
      <c r="U204" s="5"/>
      <c r="V204" s="10"/>
      <c r="W204" s="10"/>
      <c r="X204" s="10"/>
    </row>
    <row r="205" spans="1:24" ht="18.75" customHeight="1" x14ac:dyDescent="0.2">
      <c r="A205" s="5"/>
      <c r="B205" s="5"/>
      <c r="C205" s="10"/>
      <c r="D205" s="10"/>
      <c r="E205" s="10"/>
      <c r="F205" s="10"/>
      <c r="G205" s="10"/>
      <c r="H205" s="10"/>
      <c r="I205" s="10"/>
      <c r="J205" s="10"/>
      <c r="K205" s="10"/>
      <c r="L205" s="10"/>
      <c r="M205" s="10"/>
      <c r="N205" s="10"/>
      <c r="O205" s="10"/>
      <c r="P205" s="5"/>
      <c r="Q205" s="5"/>
      <c r="R205" s="5"/>
      <c r="S205" s="10"/>
      <c r="T205" s="10"/>
      <c r="U205" s="10"/>
      <c r="V205" s="10"/>
      <c r="W205" s="10"/>
      <c r="X205" s="10"/>
    </row>
    <row r="206" spans="1:24" ht="19" x14ac:dyDescent="0.2">
      <c r="A206" s="5"/>
      <c r="B206" s="5"/>
      <c r="C206" s="10"/>
      <c r="D206" s="10"/>
      <c r="E206" s="10"/>
      <c r="F206" s="10"/>
      <c r="G206" s="10"/>
      <c r="H206" s="10"/>
      <c r="I206" s="10"/>
      <c r="J206" s="10"/>
      <c r="K206" s="10"/>
      <c r="L206" s="10"/>
      <c r="M206" s="10"/>
      <c r="N206" s="10"/>
      <c r="O206" s="10"/>
      <c r="P206" s="5"/>
      <c r="Q206" s="5"/>
      <c r="R206" s="5"/>
      <c r="S206" s="10"/>
      <c r="T206" s="10"/>
      <c r="U206" s="10"/>
      <c r="V206" s="10"/>
      <c r="W206" s="10"/>
      <c r="X206" s="10"/>
    </row>
    <row r="207" spans="1:24" ht="19" x14ac:dyDescent="0.2">
      <c r="A207" s="5"/>
      <c r="B207" s="5"/>
      <c r="C207" s="10"/>
      <c r="D207" s="10"/>
      <c r="E207" s="10"/>
      <c r="F207" s="10"/>
      <c r="G207" s="10"/>
      <c r="H207" s="10"/>
      <c r="I207" s="10"/>
      <c r="J207" s="10"/>
      <c r="K207" s="10"/>
      <c r="L207" s="10"/>
      <c r="M207" s="10"/>
      <c r="N207" s="10"/>
      <c r="O207" s="10"/>
      <c r="P207" s="5"/>
      <c r="Q207" s="5"/>
      <c r="R207" s="5"/>
      <c r="S207" s="10"/>
      <c r="T207" s="10"/>
      <c r="U207" s="10"/>
      <c r="V207" s="10"/>
      <c r="W207" s="10"/>
      <c r="X207" s="10"/>
    </row>
    <row r="208" spans="1:24" ht="19" x14ac:dyDescent="0.2">
      <c r="A208" s="5"/>
      <c r="B208" s="5"/>
      <c r="C208" s="10"/>
      <c r="D208" s="10"/>
      <c r="E208" s="10"/>
      <c r="F208" s="10"/>
      <c r="G208" s="10"/>
      <c r="H208" s="10"/>
      <c r="I208" s="10"/>
      <c r="J208" s="10"/>
      <c r="K208" s="10"/>
      <c r="L208" s="10"/>
      <c r="M208" s="10"/>
      <c r="N208" s="10"/>
      <c r="O208" s="10"/>
      <c r="P208" s="5"/>
      <c r="Q208" s="5"/>
      <c r="R208" s="5"/>
      <c r="S208" s="10"/>
      <c r="T208" s="10"/>
      <c r="U208" s="10"/>
      <c r="V208" s="10"/>
      <c r="W208" s="10"/>
      <c r="X208" s="10"/>
    </row>
    <row r="209" spans="1:24" ht="19" x14ac:dyDescent="0.2">
      <c r="A209" s="5"/>
      <c r="B209" s="5"/>
      <c r="C209" s="10"/>
      <c r="D209" s="10"/>
      <c r="E209" s="10"/>
      <c r="F209" s="10"/>
      <c r="G209" s="10"/>
      <c r="H209" s="10"/>
      <c r="I209" s="10"/>
      <c r="J209" s="10"/>
      <c r="K209" s="10"/>
      <c r="L209" s="10"/>
      <c r="M209" s="10"/>
      <c r="N209" s="10"/>
      <c r="O209" s="10"/>
      <c r="P209" s="5"/>
      <c r="Q209" s="5"/>
      <c r="R209" s="5"/>
      <c r="S209" s="10"/>
      <c r="T209" s="10"/>
      <c r="U209" s="10"/>
      <c r="V209" s="10"/>
      <c r="W209" s="10"/>
      <c r="X209" s="10"/>
    </row>
    <row r="210" spans="1:24" ht="19" x14ac:dyDescent="0.2">
      <c r="A210" s="5"/>
      <c r="B210" s="5"/>
      <c r="C210" s="10"/>
      <c r="D210" s="10"/>
      <c r="E210" s="10"/>
      <c r="F210" s="10"/>
      <c r="G210" s="10"/>
      <c r="H210" s="10"/>
      <c r="I210" s="10"/>
      <c r="J210" s="10"/>
      <c r="K210" s="10"/>
      <c r="L210" s="10"/>
      <c r="M210" s="10"/>
      <c r="N210" s="10"/>
      <c r="O210" s="10"/>
      <c r="P210" s="5"/>
      <c r="Q210" s="5"/>
      <c r="R210" s="5"/>
      <c r="S210" s="10"/>
      <c r="T210" s="10"/>
      <c r="U210" s="10"/>
      <c r="V210" s="10"/>
      <c r="W210" s="10"/>
      <c r="X210" s="10"/>
    </row>
    <row r="211" spans="1:24" s="10" customFormat="1" x14ac:dyDescent="0.2"/>
    <row r="212" spans="1:24" s="10" customFormat="1" x14ac:dyDescent="0.2"/>
    <row r="213" spans="1:24" s="10" customFormat="1" x14ac:dyDescent="0.2"/>
    <row r="214" spans="1:24" s="10" customFormat="1" x14ac:dyDescent="0.2"/>
    <row r="215" spans="1:24" s="10" customFormat="1" x14ac:dyDescent="0.2"/>
    <row r="216" spans="1:24" s="10" customFormat="1" x14ac:dyDescent="0.2"/>
    <row r="217" spans="1:24" s="10" customFormat="1" x14ac:dyDescent="0.2"/>
    <row r="218" spans="1:24" s="10" customFormat="1" x14ac:dyDescent="0.2"/>
    <row r="219" spans="1:24" s="10" customFormat="1" x14ac:dyDescent="0.2"/>
    <row r="220" spans="1:24" s="10" customFormat="1" x14ac:dyDescent="0.2"/>
    <row r="221" spans="1:24" s="10" customFormat="1" x14ac:dyDescent="0.2"/>
    <row r="222" spans="1:24" s="10" customFormat="1" x14ac:dyDescent="0.2"/>
    <row r="223" spans="1:24" s="10" customFormat="1" x14ac:dyDescent="0.2"/>
    <row r="224" spans="1:24" s="10" customFormat="1" x14ac:dyDescent="0.2"/>
    <row r="225" s="10" customFormat="1" x14ac:dyDescent="0.2"/>
    <row r="226" s="10" customFormat="1" x14ac:dyDescent="0.2"/>
    <row r="227" s="10" customFormat="1" x14ac:dyDescent="0.2"/>
    <row r="228" s="10" customFormat="1" x14ac:dyDescent="0.2"/>
    <row r="229" s="10" customFormat="1" x14ac:dyDescent="0.2"/>
    <row r="230" s="10" customFormat="1" x14ac:dyDescent="0.2"/>
    <row r="231" s="10" customFormat="1" x14ac:dyDescent="0.2"/>
    <row r="232" s="10" customFormat="1" x14ac:dyDescent="0.2"/>
    <row r="233" s="10" customFormat="1" x14ac:dyDescent="0.2"/>
    <row r="234" s="10" customFormat="1" x14ac:dyDescent="0.2"/>
    <row r="235" s="10" customFormat="1" x14ac:dyDescent="0.2"/>
    <row r="236" s="10" customFormat="1" x14ac:dyDescent="0.2"/>
    <row r="237" s="10" customFormat="1" x14ac:dyDescent="0.2"/>
    <row r="238" s="10" customFormat="1" x14ac:dyDescent="0.2"/>
    <row r="239" s="10" customFormat="1" x14ac:dyDescent="0.2"/>
    <row r="240" s="10" customFormat="1" x14ac:dyDescent="0.2"/>
    <row r="241" s="10" customFormat="1" x14ac:dyDescent="0.2"/>
    <row r="242" s="10" customFormat="1" x14ac:dyDescent="0.2"/>
    <row r="243" s="10" customFormat="1" x14ac:dyDescent="0.2"/>
    <row r="244" s="10" customFormat="1" x14ac:dyDescent="0.2"/>
  </sheetData>
  <sheetProtection algorithmName="SHA-512" hashValue="NHIyfgWQ13lnHnue/R+Zo7m6ExA0QFcsN0kmIqPm6TNotW4eesVZPTztIl/i2H3wTYLvK6mqmIGASHTJWudUPA==" saltValue="v+DxiOdqgt8tykIBlaPH/A==" spinCount="100000" sheet="1" objects="1" scenarios="1"/>
  <mergeCells count="45">
    <mergeCell ref="E165:E167"/>
    <mergeCell ref="F165:M166"/>
    <mergeCell ref="E144:E147"/>
    <mergeCell ref="F144:M145"/>
    <mergeCell ref="F146:I146"/>
    <mergeCell ref="J146:M146"/>
    <mergeCell ref="H37:I37"/>
    <mergeCell ref="E21:M21"/>
    <mergeCell ref="E22:E23"/>
    <mergeCell ref="F22:F23"/>
    <mergeCell ref="G22:G23"/>
    <mergeCell ref="H22:I23"/>
    <mergeCell ref="J22:M22"/>
    <mergeCell ref="J43:M44"/>
    <mergeCell ref="F43:I44"/>
    <mergeCell ref="P23:R23"/>
    <mergeCell ref="H24:I24"/>
    <mergeCell ref="H25:I25"/>
    <mergeCell ref="H26:I26"/>
    <mergeCell ref="H27:I27"/>
    <mergeCell ref="H28:I28"/>
    <mergeCell ref="H29:I29"/>
    <mergeCell ref="H30:I30"/>
    <mergeCell ref="H31:I31"/>
    <mergeCell ref="H32:I32"/>
    <mergeCell ref="H33:I33"/>
    <mergeCell ref="H34:I34"/>
    <mergeCell ref="H35:I35"/>
    <mergeCell ref="H36:I36"/>
    <mergeCell ref="J84:M85"/>
    <mergeCell ref="H38:I38"/>
    <mergeCell ref="E124:E126"/>
    <mergeCell ref="F124:I125"/>
    <mergeCell ref="J124:M125"/>
    <mergeCell ref="E63:E65"/>
    <mergeCell ref="F63:I64"/>
    <mergeCell ref="J63:M64"/>
    <mergeCell ref="E104:E106"/>
    <mergeCell ref="F104:I105"/>
    <mergeCell ref="J104:M105"/>
    <mergeCell ref="E84:E86"/>
    <mergeCell ref="F84:I85"/>
    <mergeCell ref="H39:I39"/>
    <mergeCell ref="E41:M41"/>
    <mergeCell ref="E43:E45"/>
  </mergeCells>
  <conditionalFormatting sqref="F24:M39">
    <cfRule type="containsBlanks" dxfId="46" priority="50" stopIfTrue="1">
      <formula>LEN(TRIM(F24))=0</formula>
    </cfRule>
  </conditionalFormatting>
  <conditionalFormatting sqref="J61:M61">
    <cfRule type="containsBlanks" dxfId="45" priority="70" stopIfTrue="1">
      <formula>LEN(TRIM(J61))=0</formula>
    </cfRule>
  </conditionalFormatting>
  <conditionalFormatting sqref="F81:I81">
    <cfRule type="containsBlanks" dxfId="44" priority="69" stopIfTrue="1">
      <formula>LEN(TRIM(F81))=0</formula>
    </cfRule>
  </conditionalFormatting>
  <conditionalFormatting sqref="F122:M122">
    <cfRule type="containsBlanks" dxfId="43" priority="68" stopIfTrue="1">
      <formula>LEN(TRIM(F122))=0</formula>
    </cfRule>
  </conditionalFormatting>
  <conditionalFormatting sqref="F142:M142">
    <cfRule type="containsBlanks" dxfId="42" priority="67" stopIfTrue="1">
      <formula>LEN(TRIM(F142))=0</formula>
    </cfRule>
  </conditionalFormatting>
  <conditionalFormatting sqref="F127:M142">
    <cfRule type="containsBlanks" dxfId="41" priority="66" stopIfTrue="1">
      <formula>LEN(TRIM(F127))=0</formula>
    </cfRule>
  </conditionalFormatting>
  <conditionalFormatting sqref="F107:M122">
    <cfRule type="containsBlanks" dxfId="40" priority="65" stopIfTrue="1">
      <formula>LEN(TRIM(F107))=0</formula>
    </cfRule>
  </conditionalFormatting>
  <conditionalFormatting sqref="F66:I67 F81:I81">
    <cfRule type="containsBlanks" dxfId="39" priority="64" stopIfTrue="1">
      <formula>LEN(TRIM(F66))=0</formula>
    </cfRule>
  </conditionalFormatting>
  <conditionalFormatting sqref="J61:M61">
    <cfRule type="containsBlanks" dxfId="38" priority="63" stopIfTrue="1">
      <formula>LEN(TRIM(J61))=0</formula>
    </cfRule>
  </conditionalFormatting>
  <conditionalFormatting sqref="F61:I61">
    <cfRule type="containsBlanks" dxfId="37" priority="60" stopIfTrue="1">
      <formula>LEN(TRIM(F61))=0</formula>
    </cfRule>
  </conditionalFormatting>
  <conditionalFormatting sqref="F46:I47 F61:I61 F51:I52 F56:I57">
    <cfRule type="containsBlanks" dxfId="36" priority="59" stopIfTrue="1">
      <formula>LEN(TRIM(F46))=0</formula>
    </cfRule>
  </conditionalFormatting>
  <conditionalFormatting sqref="J46:M47 J51:M52 J56:M57">
    <cfRule type="containsBlanks" dxfId="35" priority="58" stopIfTrue="1">
      <formula>LEN(TRIM(J46))=0</formula>
    </cfRule>
  </conditionalFormatting>
  <conditionalFormatting sqref="F102:I102">
    <cfRule type="containsBlanks" dxfId="34" priority="57" stopIfTrue="1">
      <formula>LEN(TRIM(F102))=0</formula>
    </cfRule>
  </conditionalFormatting>
  <conditionalFormatting sqref="F87:I88 F102:I102">
    <cfRule type="containsBlanks" dxfId="33" priority="56" stopIfTrue="1">
      <formula>LEN(TRIM(F87))=0</formula>
    </cfRule>
  </conditionalFormatting>
  <conditionalFormatting sqref="J81:M81">
    <cfRule type="containsBlanks" dxfId="32" priority="55" stopIfTrue="1">
      <formula>LEN(TRIM(J81))=0</formula>
    </cfRule>
  </conditionalFormatting>
  <conditionalFormatting sqref="J66:M67 J81:M81">
    <cfRule type="containsBlanks" dxfId="31" priority="54" stopIfTrue="1">
      <formula>LEN(TRIM(J66))=0</formula>
    </cfRule>
  </conditionalFormatting>
  <conditionalFormatting sqref="J102:M102">
    <cfRule type="containsBlanks" dxfId="30" priority="31" stopIfTrue="1">
      <formula>LEN(TRIM(J102))=0</formula>
    </cfRule>
  </conditionalFormatting>
  <conditionalFormatting sqref="J102:M102 J87:M88">
    <cfRule type="containsBlanks" dxfId="29" priority="30" stopIfTrue="1">
      <formula>LEN(TRIM(J87))=0</formula>
    </cfRule>
  </conditionalFormatting>
  <conditionalFormatting sqref="F48:I48 F53:I53 F58:I58">
    <cfRule type="containsBlanks" dxfId="28" priority="29" stopIfTrue="1">
      <formula>LEN(TRIM(F48))=0</formula>
    </cfRule>
  </conditionalFormatting>
  <conditionalFormatting sqref="J48:M48 J53:M53 J58:M58">
    <cfRule type="containsBlanks" dxfId="27" priority="28" stopIfTrue="1">
      <formula>LEN(TRIM(J48))=0</formula>
    </cfRule>
  </conditionalFormatting>
  <conditionalFormatting sqref="F68:I68">
    <cfRule type="containsBlanks" dxfId="26" priority="27" stopIfTrue="1">
      <formula>LEN(TRIM(F68))=0</formula>
    </cfRule>
  </conditionalFormatting>
  <conditionalFormatting sqref="J68:M68">
    <cfRule type="containsBlanks" dxfId="25" priority="26" stopIfTrue="1">
      <formula>LEN(TRIM(J68))=0</formula>
    </cfRule>
  </conditionalFormatting>
  <conditionalFormatting sqref="F89:I89">
    <cfRule type="containsBlanks" dxfId="24" priority="25" stopIfTrue="1">
      <formula>LEN(TRIM(F89))=0</formula>
    </cfRule>
  </conditionalFormatting>
  <conditionalFormatting sqref="J89">
    <cfRule type="containsBlanks" dxfId="23" priority="24" stopIfTrue="1">
      <formula>LEN(TRIM(J89))=0</formula>
    </cfRule>
  </conditionalFormatting>
  <conditionalFormatting sqref="F49:I49 F54:I54 F59:I59">
    <cfRule type="containsBlanks" dxfId="22" priority="23" stopIfTrue="1">
      <formula>LEN(TRIM(F49))=0</formula>
    </cfRule>
  </conditionalFormatting>
  <conditionalFormatting sqref="J49:M49 J54:M54 J59:M59">
    <cfRule type="containsBlanks" dxfId="21" priority="22" stopIfTrue="1">
      <formula>LEN(TRIM(J49))=0</formula>
    </cfRule>
  </conditionalFormatting>
  <conditionalFormatting sqref="F69:I69">
    <cfRule type="containsBlanks" dxfId="20" priority="21" stopIfTrue="1">
      <formula>LEN(TRIM(F69))=0</formula>
    </cfRule>
  </conditionalFormatting>
  <conditionalFormatting sqref="J69:M69">
    <cfRule type="containsBlanks" dxfId="19" priority="20" stopIfTrue="1">
      <formula>LEN(TRIM(J69))=0</formula>
    </cfRule>
  </conditionalFormatting>
  <conditionalFormatting sqref="F90:I90">
    <cfRule type="containsBlanks" dxfId="18" priority="19" stopIfTrue="1">
      <formula>LEN(TRIM(F90))=0</formula>
    </cfRule>
  </conditionalFormatting>
  <conditionalFormatting sqref="J90">
    <cfRule type="containsBlanks" dxfId="17" priority="16" stopIfTrue="1">
      <formula>LEN(TRIM(J90))=0</formula>
    </cfRule>
  </conditionalFormatting>
  <conditionalFormatting sqref="K89:M89">
    <cfRule type="containsBlanks" dxfId="16" priority="15" stopIfTrue="1">
      <formula>LEN(TRIM(K89))=0</formula>
    </cfRule>
  </conditionalFormatting>
  <conditionalFormatting sqref="K90:M90">
    <cfRule type="containsBlanks" dxfId="15" priority="14" stopIfTrue="1">
      <formula>LEN(TRIM(K90))=0</formula>
    </cfRule>
  </conditionalFormatting>
  <conditionalFormatting sqref="F50:I50 F55:I55 F60:I60">
    <cfRule type="containsBlanks" dxfId="14" priority="13" stopIfTrue="1">
      <formula>LEN(TRIM(F50))=0</formula>
    </cfRule>
  </conditionalFormatting>
  <conditionalFormatting sqref="J50:M50 J55:M55 J60:M60">
    <cfRule type="containsBlanks" dxfId="13" priority="12" stopIfTrue="1">
      <formula>LEN(TRIM(J50))=0</formula>
    </cfRule>
  </conditionalFormatting>
  <conditionalFormatting sqref="F70:I80">
    <cfRule type="containsBlanks" dxfId="12" priority="11" stopIfTrue="1">
      <formula>LEN(TRIM(F70))=0</formula>
    </cfRule>
  </conditionalFormatting>
  <conditionalFormatting sqref="J70:M80">
    <cfRule type="containsBlanks" dxfId="11" priority="10" stopIfTrue="1">
      <formula>LEN(TRIM(J70))=0</formula>
    </cfRule>
  </conditionalFormatting>
  <conditionalFormatting sqref="F91:I101">
    <cfRule type="containsBlanks" dxfId="10" priority="9" stopIfTrue="1">
      <formula>LEN(TRIM(F91))=0</formula>
    </cfRule>
  </conditionalFormatting>
  <conditionalFormatting sqref="J91:J101">
    <cfRule type="containsBlanks" dxfId="9" priority="8" stopIfTrue="1">
      <formula>LEN(TRIM(J91))=0</formula>
    </cfRule>
  </conditionalFormatting>
  <conditionalFormatting sqref="K91:M101">
    <cfRule type="containsBlanks" dxfId="8" priority="7" stopIfTrue="1">
      <formula>LEN(TRIM(K91))=0</formula>
    </cfRule>
  </conditionalFormatting>
  <conditionalFormatting sqref="F183:M183">
    <cfRule type="containsBlanks" dxfId="7" priority="4" stopIfTrue="1">
      <formula>LEN(TRIM(F183))=0</formula>
    </cfRule>
  </conditionalFormatting>
  <conditionalFormatting sqref="F168:M183">
    <cfRule type="containsBlanks" dxfId="6" priority="3" stopIfTrue="1">
      <formula>LEN(TRIM(F168))=0</formula>
    </cfRule>
  </conditionalFormatting>
  <conditionalFormatting sqref="F163:M163">
    <cfRule type="containsBlanks" dxfId="5" priority="2" stopIfTrue="1">
      <formula>LEN(TRIM(F163))=0</formula>
    </cfRule>
  </conditionalFormatting>
  <conditionalFormatting sqref="F148:M163">
    <cfRule type="containsBlanks" dxfId="4" priority="1" stopIfTrue="1">
      <formula>LEN(TRIM(F148))=0</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164" operator="containsText" id="{6B435263-1FC4-414A-87FD-C5B9805A1742}">
            <xm:f>NOT(ISERROR(SEARCH('Welfare model'!$D$10,H24)))</xm:f>
            <xm:f>'Welfare model'!$D$10</xm:f>
            <x14:dxf>
              <fill>
                <patternFill>
                  <bgColor rgb="FFC00000"/>
                </patternFill>
              </fill>
            </x14:dxf>
          </x14:cfRule>
          <x14:cfRule type="containsText" priority="165" operator="containsText" id="{6D354C42-A175-F54E-9DC2-C0E35EA06F7C}">
            <xm:f>NOT(ISERROR(SEARCH('Welfare model'!$D$7,H24)))</xm:f>
            <xm:f>'Welfare model'!$D$7</xm:f>
            <x14:dxf>
              <fill>
                <patternFill>
                  <bgColor theme="9"/>
                </patternFill>
              </fill>
            </x14:dxf>
          </x14:cfRule>
          <x14:cfRule type="containsText" priority="166" operator="containsText" id="{CEB3F172-9E30-4ED9-A848-0B844F661404}">
            <xm:f>NOT(ISERROR(SEARCH('Welfare model'!$D$9,H24)))</xm:f>
            <xm:f>'Welfare model'!$D$9</xm:f>
            <x14:dxf>
              <fill>
                <patternFill>
                  <bgColor theme="5"/>
                </patternFill>
              </fill>
            </x14:dxf>
          </x14:cfRule>
          <x14:cfRule type="containsText" priority="167" operator="containsText" id="{1464F024-9FF9-4838-89F0-04D2AD2E584F}">
            <xm:f>NOT(ISERROR(SEARCH('Welfare model'!$D$8,H24)))</xm:f>
            <xm:f>'Welfare model'!$D$8</xm:f>
            <x14:dxf>
              <fill>
                <patternFill>
                  <bgColor theme="7"/>
                </patternFill>
              </fill>
            </x14:dxf>
          </x14:cfRule>
          <xm:sqref>H24:I38</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104F7-0E4F-4D5F-95DF-20D8590DD965}">
  <dimension ref="B1:AJ56"/>
  <sheetViews>
    <sheetView zoomScale="80" zoomScaleNormal="80" zoomScaleSheetLayoutView="50" workbookViewId="0">
      <pane xSplit="3" ySplit="12" topLeftCell="D20" activePane="bottomRight" state="frozen"/>
      <selection activeCell="AL54" sqref="AL54"/>
      <selection pane="topRight" activeCell="AL54" sqref="AL54"/>
      <selection pane="bottomLeft" activeCell="AL54" sqref="AL54"/>
      <selection pane="bottomRight" activeCell="O9" sqref="O9:U9"/>
    </sheetView>
  </sheetViews>
  <sheetFormatPr baseColWidth="10" defaultColWidth="12.5" defaultRowHeight="16" x14ac:dyDescent="0.2"/>
  <cols>
    <col min="1" max="1" width="5.1640625" style="51" customWidth="1"/>
    <col min="2" max="2" width="2.5" style="51" customWidth="1"/>
    <col min="3" max="3" width="33.1640625" style="51" bestFit="1" customWidth="1"/>
    <col min="4" max="33" width="6.6640625" style="51" customWidth="1"/>
    <col min="34" max="34" width="8" style="51" hidden="1" customWidth="1"/>
    <col min="35" max="35" width="18.5" style="51" customWidth="1"/>
    <col min="36" max="36" width="1.6640625" style="51" customWidth="1"/>
    <col min="37" max="37" width="7" style="51" customWidth="1"/>
    <col min="38" max="40" width="12.5" style="51"/>
    <col min="41" max="41" width="26.6640625" style="51" customWidth="1"/>
    <col min="42" max="16384" width="12.5" style="51"/>
  </cols>
  <sheetData>
    <row r="1" spans="2:36" ht="17" thickBot="1" x14ac:dyDescent="0.25"/>
    <row r="2" spans="2:36" x14ac:dyDescent="0.2">
      <c r="B2" s="86"/>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87"/>
    </row>
    <row r="3" spans="2:36" x14ac:dyDescent="0.2">
      <c r="B3" s="94"/>
      <c r="C3" s="214"/>
      <c r="D3" s="214"/>
      <c r="E3" s="214"/>
      <c r="F3" s="214"/>
      <c r="G3" s="214"/>
      <c r="H3" s="214"/>
      <c r="I3" s="214"/>
      <c r="J3" s="214"/>
      <c r="K3" s="214"/>
      <c r="L3" s="214"/>
      <c r="M3" s="214"/>
      <c r="N3" s="214"/>
      <c r="O3" s="214"/>
      <c r="P3" s="214"/>
      <c r="Q3" s="214"/>
      <c r="R3" s="214"/>
      <c r="S3" s="214"/>
      <c r="T3" s="214"/>
      <c r="U3" s="214"/>
      <c r="V3" s="214"/>
      <c r="W3" s="214"/>
      <c r="X3" s="214"/>
      <c r="Y3" s="214"/>
      <c r="Z3" s="214"/>
      <c r="AA3" s="214"/>
      <c r="AB3" s="214"/>
      <c r="AC3" s="214"/>
      <c r="AD3" s="214"/>
      <c r="AE3" s="214"/>
      <c r="AF3" s="214"/>
      <c r="AG3" s="214"/>
      <c r="AH3" s="214"/>
      <c r="AI3" s="214"/>
      <c r="AJ3" s="96"/>
    </row>
    <row r="4" spans="2:36" x14ac:dyDescent="0.2">
      <c r="B4" s="9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96"/>
    </row>
    <row r="5" spans="2:36" x14ac:dyDescent="0.2">
      <c r="B5" s="94"/>
      <c r="C5" s="214"/>
      <c r="D5" s="214"/>
      <c r="E5" s="214"/>
      <c r="F5" s="214"/>
      <c r="G5" s="214"/>
      <c r="H5" s="214"/>
      <c r="I5" s="214"/>
      <c r="J5" s="214"/>
      <c r="K5" s="214"/>
      <c r="L5" s="214"/>
      <c r="M5" s="214"/>
      <c r="N5" s="214"/>
      <c r="O5" s="214"/>
      <c r="P5" s="214"/>
      <c r="Q5" s="214"/>
      <c r="R5" s="214"/>
      <c r="S5" s="214"/>
      <c r="T5" s="214"/>
      <c r="U5" s="214"/>
      <c r="V5" s="214"/>
      <c r="W5" s="214"/>
      <c r="X5" s="214"/>
      <c r="Y5" s="214"/>
      <c r="Z5" s="214"/>
      <c r="AA5" s="214"/>
      <c r="AB5" s="214"/>
      <c r="AC5" s="214"/>
      <c r="AD5" s="214"/>
      <c r="AE5" s="214"/>
      <c r="AF5" s="214"/>
      <c r="AG5" s="214"/>
      <c r="AH5" s="214"/>
      <c r="AI5" s="214"/>
      <c r="AJ5" s="96"/>
    </row>
    <row r="6" spans="2:36" x14ac:dyDescent="0.2">
      <c r="B6" s="94"/>
      <c r="C6" s="214"/>
      <c r="D6" s="214"/>
      <c r="E6" s="214"/>
      <c r="F6" s="214"/>
      <c r="G6" s="214"/>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96"/>
    </row>
    <row r="7" spans="2:36" ht="17" thickBot="1" x14ac:dyDescent="0.25">
      <c r="B7" s="94"/>
      <c r="C7" s="214"/>
      <c r="D7" s="214"/>
      <c r="E7" s="214"/>
      <c r="F7" s="214"/>
      <c r="G7" s="214"/>
      <c r="H7" s="214"/>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4"/>
      <c r="AI7" s="214"/>
      <c r="AJ7" s="96"/>
    </row>
    <row r="8" spans="2:36" s="90" customFormat="1" ht="15" x14ac:dyDescent="0.2">
      <c r="B8" s="88"/>
      <c r="C8" s="211"/>
      <c r="D8" s="211"/>
      <c r="E8" s="211"/>
      <c r="F8" s="211"/>
      <c r="G8" s="394" t="s">
        <v>56</v>
      </c>
      <c r="H8" s="395"/>
      <c r="I8" s="395"/>
      <c r="J8" s="395"/>
      <c r="K8" s="395"/>
      <c r="L8" s="395"/>
      <c r="M8" s="395"/>
      <c r="N8" s="396"/>
      <c r="O8" s="394" t="s">
        <v>55</v>
      </c>
      <c r="P8" s="395"/>
      <c r="Q8" s="395"/>
      <c r="R8" s="395"/>
      <c r="S8" s="395"/>
      <c r="T8" s="395"/>
      <c r="U8" s="396"/>
      <c r="V8" s="394" t="s">
        <v>54</v>
      </c>
      <c r="W8" s="395"/>
      <c r="X8" s="395"/>
      <c r="Y8" s="395"/>
      <c r="Z8" s="395"/>
      <c r="AA8" s="395"/>
      <c r="AB8" s="395"/>
      <c r="AC8" s="396"/>
      <c r="AD8" s="211"/>
      <c r="AE8" s="209"/>
      <c r="AF8" s="209"/>
      <c r="AG8" s="209"/>
      <c r="AH8" s="209"/>
      <c r="AI8" s="209"/>
      <c r="AJ8" s="89"/>
    </row>
    <row r="9" spans="2:36" s="93" customFormat="1" ht="20" thickBot="1" x14ac:dyDescent="0.25">
      <c r="B9" s="91"/>
      <c r="C9" s="212"/>
      <c r="D9" s="212"/>
      <c r="E9" s="212"/>
      <c r="F9" s="212"/>
      <c r="G9" s="400"/>
      <c r="H9" s="401"/>
      <c r="I9" s="401"/>
      <c r="J9" s="401"/>
      <c r="K9" s="401"/>
      <c r="L9" s="401"/>
      <c r="M9" s="401"/>
      <c r="N9" s="402"/>
      <c r="O9" s="400">
        <v>2</v>
      </c>
      <c r="P9" s="401"/>
      <c r="Q9" s="401"/>
      <c r="R9" s="401"/>
      <c r="S9" s="401"/>
      <c r="T9" s="401"/>
      <c r="U9" s="402"/>
      <c r="V9" s="397"/>
      <c r="W9" s="398"/>
      <c r="X9" s="398"/>
      <c r="Y9" s="398"/>
      <c r="Z9" s="398"/>
      <c r="AA9" s="398"/>
      <c r="AB9" s="398"/>
      <c r="AC9" s="399"/>
      <c r="AD9" s="212"/>
      <c r="AE9" s="210"/>
      <c r="AF9" s="210"/>
      <c r="AG9" s="210"/>
      <c r="AH9" s="210"/>
      <c r="AI9" s="210"/>
      <c r="AJ9" s="92"/>
    </row>
    <row r="10" spans="2:36" ht="17" thickBot="1" x14ac:dyDescent="0.25">
      <c r="B10" s="94"/>
      <c r="C10" s="95"/>
      <c r="D10" s="95"/>
      <c r="E10" s="95"/>
      <c r="F10" s="95"/>
      <c r="G10" s="95"/>
      <c r="H10" s="95"/>
      <c r="I10" s="95"/>
      <c r="J10" s="95"/>
      <c r="K10" s="95"/>
      <c r="L10" s="95"/>
      <c r="M10" s="95"/>
      <c r="N10" s="95"/>
      <c r="O10" s="95"/>
      <c r="P10" s="213"/>
      <c r="Q10" s="213"/>
      <c r="R10" s="213"/>
      <c r="S10" s="213"/>
      <c r="T10" s="213"/>
      <c r="U10" s="213"/>
      <c r="V10" s="213"/>
      <c r="W10" s="213"/>
      <c r="X10" s="213"/>
      <c r="Y10" s="213"/>
      <c r="Z10" s="213"/>
      <c r="AA10" s="213"/>
      <c r="AB10" s="213"/>
      <c r="AC10" s="213"/>
      <c r="AD10" s="95"/>
      <c r="AE10" s="95"/>
      <c r="AF10" s="95"/>
      <c r="AG10" s="95"/>
      <c r="AH10" s="95"/>
      <c r="AI10" s="95"/>
      <c r="AJ10" s="96"/>
    </row>
    <row r="11" spans="2:36" ht="22" thickBot="1" x14ac:dyDescent="0.25">
      <c r="B11" s="94"/>
      <c r="C11" s="97"/>
      <c r="D11" s="384" t="s">
        <v>62</v>
      </c>
      <c r="E11" s="384"/>
      <c r="F11" s="384"/>
      <c r="G11" s="384"/>
      <c r="H11" s="384"/>
      <c r="I11" s="384"/>
      <c r="J11" s="384"/>
      <c r="K11" s="384"/>
      <c r="L11" s="384"/>
      <c r="M11" s="384"/>
      <c r="N11" s="384"/>
      <c r="O11" s="384"/>
      <c r="P11" s="384"/>
      <c r="Q11" s="384"/>
      <c r="R11" s="384"/>
      <c r="S11" s="384"/>
      <c r="T11" s="384"/>
      <c r="U11" s="384"/>
      <c r="V11" s="384"/>
      <c r="W11" s="384"/>
      <c r="X11" s="384"/>
      <c r="Y11" s="384"/>
      <c r="Z11" s="384"/>
      <c r="AA11" s="384"/>
      <c r="AB11" s="384"/>
      <c r="AC11" s="384"/>
      <c r="AD11" s="384"/>
      <c r="AE11" s="384"/>
      <c r="AF11" s="384"/>
      <c r="AG11" s="384"/>
      <c r="AH11" s="384"/>
      <c r="AI11" s="385"/>
      <c r="AJ11" s="96"/>
    </row>
    <row r="12" spans="2:36" ht="22" thickBot="1" x14ac:dyDescent="0.25">
      <c r="B12" s="94"/>
      <c r="C12" s="158"/>
      <c r="D12" s="215">
        <v>1</v>
      </c>
      <c r="E12" s="216">
        <v>2</v>
      </c>
      <c r="F12" s="216">
        <v>3</v>
      </c>
      <c r="G12" s="216">
        <v>4</v>
      </c>
      <c r="H12" s="216">
        <v>5</v>
      </c>
      <c r="I12" s="216">
        <v>6</v>
      </c>
      <c r="J12" s="216">
        <v>7</v>
      </c>
      <c r="K12" s="216">
        <v>8</v>
      </c>
      <c r="L12" s="216">
        <v>9</v>
      </c>
      <c r="M12" s="216">
        <v>10</v>
      </c>
      <c r="N12" s="216">
        <v>11</v>
      </c>
      <c r="O12" s="216">
        <v>12</v>
      </c>
      <c r="P12" s="216">
        <v>13</v>
      </c>
      <c r="Q12" s="216">
        <v>14</v>
      </c>
      <c r="R12" s="127">
        <v>15</v>
      </c>
      <c r="S12" s="216">
        <v>16</v>
      </c>
      <c r="T12" s="216">
        <v>17</v>
      </c>
      <c r="U12" s="216">
        <v>18</v>
      </c>
      <c r="V12" s="216">
        <v>19</v>
      </c>
      <c r="W12" s="216">
        <v>20</v>
      </c>
      <c r="X12" s="216">
        <v>21</v>
      </c>
      <c r="Y12" s="216">
        <v>22</v>
      </c>
      <c r="Z12" s="216">
        <v>23</v>
      </c>
      <c r="AA12" s="216">
        <v>24</v>
      </c>
      <c r="AB12" s="216">
        <v>25</v>
      </c>
      <c r="AC12" s="216">
        <v>26</v>
      </c>
      <c r="AD12" s="216">
        <v>27</v>
      </c>
      <c r="AE12" s="216">
        <v>28</v>
      </c>
      <c r="AF12" s="216">
        <v>29</v>
      </c>
      <c r="AG12" s="98">
        <v>30</v>
      </c>
      <c r="AH12" s="99" t="s">
        <v>2</v>
      </c>
      <c r="AI12" s="100" t="s">
        <v>60</v>
      </c>
      <c r="AJ12" s="96"/>
    </row>
    <row r="13" spans="2:36" ht="15.75" customHeight="1" thickBot="1" x14ac:dyDescent="0.25">
      <c r="B13" s="94"/>
      <c r="C13" s="118" t="s">
        <v>24</v>
      </c>
      <c r="D13" s="141"/>
      <c r="E13" s="138"/>
      <c r="F13" s="138"/>
      <c r="G13" s="138"/>
      <c r="H13" s="138"/>
      <c r="I13" s="141"/>
      <c r="J13" s="141"/>
      <c r="K13" s="138"/>
      <c r="L13" s="138"/>
      <c r="M13" s="138"/>
      <c r="N13" s="138"/>
      <c r="O13" s="138"/>
      <c r="P13" s="138"/>
      <c r="Q13" s="138"/>
      <c r="R13" s="138"/>
      <c r="S13" s="138"/>
      <c r="T13" s="138"/>
      <c r="U13" s="138"/>
      <c r="V13" s="138"/>
      <c r="W13" s="138"/>
      <c r="X13" s="138"/>
      <c r="Y13" s="138"/>
      <c r="Z13" s="138"/>
      <c r="AA13" s="141"/>
      <c r="AB13" s="138"/>
      <c r="AC13" s="138"/>
      <c r="AD13" s="138"/>
      <c r="AE13" s="138"/>
      <c r="AF13" s="138"/>
      <c r="AG13" s="138"/>
      <c r="AH13" s="103">
        <f>30-COUNTBLANK(D13:AG13)</f>
        <v>0</v>
      </c>
      <c r="AI13" s="227"/>
      <c r="AJ13" s="96"/>
    </row>
    <row r="14" spans="2:36" ht="17" thickBot="1" x14ac:dyDescent="0.25">
      <c r="B14" s="94"/>
      <c r="C14" s="114" t="s">
        <v>25</v>
      </c>
      <c r="D14" s="142"/>
      <c r="E14" s="139"/>
      <c r="F14" s="139"/>
      <c r="G14" s="139"/>
      <c r="H14" s="139"/>
      <c r="I14" s="139"/>
      <c r="J14" s="142"/>
      <c r="K14" s="139"/>
      <c r="L14" s="139"/>
      <c r="M14" s="139"/>
      <c r="N14" s="139"/>
      <c r="O14" s="139"/>
      <c r="P14" s="139"/>
      <c r="Q14" s="139"/>
      <c r="R14" s="139"/>
      <c r="S14" s="139"/>
      <c r="T14" s="139"/>
      <c r="U14" s="139"/>
      <c r="V14" s="139"/>
      <c r="W14" s="139"/>
      <c r="X14" s="139"/>
      <c r="Y14" s="139"/>
      <c r="Z14" s="139"/>
      <c r="AA14" s="142"/>
      <c r="AB14" s="139"/>
      <c r="AC14" s="139"/>
      <c r="AD14" s="139"/>
      <c r="AE14" s="139"/>
      <c r="AF14" s="139"/>
      <c r="AG14" s="139"/>
      <c r="AH14" s="103">
        <f>30-COUNTBLANK(D14:AG14)</f>
        <v>0</v>
      </c>
      <c r="AI14" s="228"/>
      <c r="AJ14" s="96"/>
    </row>
    <row r="15" spans="2:36" x14ac:dyDescent="0.2">
      <c r="B15" s="94"/>
      <c r="C15" s="157" t="s">
        <v>57</v>
      </c>
      <c r="D15" s="202" t="str" cm="1">
        <f t="array" ref="D15">+IF(COUNTBLANK(D13:D14)&gt;0,"",_xlfn.IFS((10^(3.516)*D13/(10*D14)^(2.559))&gt;=1,0,(10^(3.516)*D13/(10*D14)^(2.559))&gt;=0.9,1,(10^(3.516)*D13/(10*D14)^(2.559))&gt;=0.75,2,(10^(3.516)*D13/(10*D14)^(2.559))&lt;0.75,3))</f>
        <v/>
      </c>
      <c r="E15" s="163" t="str" cm="1">
        <f t="array" ref="E15">+IF(COUNTBLANK(E13:E14)&gt;0,"",_xlfn.IFS((10^(3.516)*E13/(10*E14)^(2.559))&gt;=1,0,(10^(3.516)*E13/(10*E14)^(2.559))&gt;=0.9,1,(10^(3.516)*E13/(10*E14)^(2.559))&gt;=0.75,2,(10^(3.516)*E13/(10*E14)^(2.559))&lt;0.75,3))</f>
        <v/>
      </c>
      <c r="F15" s="163" t="str" cm="1">
        <f t="array" ref="F15">+IF(COUNTBLANK(F13:F14)&gt;0,"",_xlfn.IFS((10^(3.516)*F13/(10*F14)^(2.559))&gt;=1,0,(10^(3.516)*F13/(10*F14)^(2.559))&gt;=0.9,1,(10^(3.516)*F13/(10*F14)^(2.559))&gt;=0.75,2,(10^(3.516)*F13/(10*F14)^(2.559))&lt;0.75,3))</f>
        <v/>
      </c>
      <c r="G15" s="163" t="str" cm="1">
        <f t="array" ref="G15">+IF(COUNTBLANK(G13:G14)&gt;0,"",_xlfn.IFS((10^(3.516)*G13/(10*G14)^(2.559))&gt;=1,0,(10^(3.516)*G13/(10*G14)^(2.559))&gt;=0.9,1,(10^(3.516)*G13/(10*G14)^(2.559))&gt;=0.75,2,(10^(3.516)*G13/(10*G14)^(2.559))&lt;0.75,3))</f>
        <v/>
      </c>
      <c r="H15" s="163" t="str" cm="1">
        <f t="array" ref="H15">+IF(COUNTBLANK(H13:H14)&gt;0,"",_xlfn.IFS((10^(3.516)*H13/(10*H14)^(2.559))&gt;=1,0,(10^(3.516)*H13/(10*H14)^(2.559))&gt;=0.9,1,(10^(3.516)*H13/(10*H14)^(2.559))&gt;=0.75,2,(10^(3.516)*H13/(10*H14)^(2.559))&lt;0.75,3))</f>
        <v/>
      </c>
      <c r="I15" s="163" t="str" cm="1">
        <f t="array" ref="I15">+IF(COUNTBLANK(I13:I14)&gt;0,"",_xlfn.IFS((10^(3.516)*I13/(10*I14)^(2.559))&gt;=1,0,(10^(3.516)*I13/(10*I14)^(2.559))&gt;=0.9,1,(10^(3.516)*I13/(10*I14)^(2.559))&gt;=0.75,2,(10^(3.516)*I13/(10*I14)^(2.559))&lt;0.75,3))</f>
        <v/>
      </c>
      <c r="J15" s="163" t="str" cm="1">
        <f t="array" ref="J15">+IF(COUNTBLANK(J13:J14)&gt;0,"",_xlfn.IFS((10^(3.516)*J13/(10*J14)^(2.559))&gt;=1,0,(10^(3.516)*J13/(10*J14)^(2.559))&gt;=0.9,1,(10^(3.516)*J13/(10*J14)^(2.559))&gt;=0.75,2,(10^(3.516)*J13/(10*J14)^(2.559))&lt;0.75,3))</f>
        <v/>
      </c>
      <c r="K15" s="163" t="str" cm="1">
        <f t="array" ref="K15">+IF(COUNTBLANK(K13:K14)&gt;0,"",_xlfn.IFS((10^(3.516)*K13/(10*K14)^(2.559))&gt;=1,0,(10^(3.516)*K13/(10*K14)^(2.559))&gt;=0.9,1,(10^(3.516)*K13/(10*K14)^(2.559))&gt;=0.75,2,(10^(3.516)*K13/(10*K14)^(2.559))&lt;0.75,3))</f>
        <v/>
      </c>
      <c r="L15" s="163" t="str" cm="1">
        <f t="array" ref="L15">+IF(COUNTBLANK(L13:L14)&gt;0,"",_xlfn.IFS((10^(3.516)*L13/(10*L14)^(2.559))&gt;=1,0,(10^(3.516)*L13/(10*L14)^(2.559))&gt;=0.9,1,(10^(3.516)*L13/(10*L14)^(2.559))&gt;=0.75,2,(10^(3.516)*L13/(10*L14)^(2.559))&lt;0.75,3))</f>
        <v/>
      </c>
      <c r="M15" s="163" t="str" cm="1">
        <f t="array" ref="M15">+IF(COUNTBLANK(M13:M14)&gt;0,"",_xlfn.IFS((10^(3.516)*M13/(10*M14)^(2.559))&gt;=1,0,(10^(3.516)*M13/(10*M14)^(2.559))&gt;=0.9,1,(10^(3.516)*M13/(10*M14)^(2.559))&gt;=0.75,2,(10^(3.516)*M13/(10*M14)^(2.559))&lt;0.75,3))</f>
        <v/>
      </c>
      <c r="N15" s="163" t="str" cm="1">
        <f t="array" ref="N15">+IF(COUNTBLANK(N13:N14)&gt;0,"",_xlfn.IFS((10^(3.516)*N13/(10*N14)^(2.559))&gt;=1,0,(10^(3.516)*N13/(10*N14)^(2.559))&gt;=0.9,1,(10^(3.516)*N13/(10*N14)^(2.559))&gt;=0.75,2,(10^(3.516)*N13/(10*N14)^(2.559))&lt;0.75,3))</f>
        <v/>
      </c>
      <c r="O15" s="163" t="str" cm="1">
        <f t="array" ref="O15">+IF(COUNTBLANK(O13:O14)&gt;0,"",_xlfn.IFS((10^(3.516)*O13/(10*O14)^(2.559))&gt;=1,0,(10^(3.516)*O13/(10*O14)^(2.559))&gt;=0.9,1,(10^(3.516)*O13/(10*O14)^(2.559))&gt;=0.75,2,(10^(3.516)*O13/(10*O14)^(2.559))&lt;0.75,3))</f>
        <v/>
      </c>
      <c r="P15" s="163" t="str" cm="1">
        <f t="array" ref="P15">+IF(COUNTBLANK(P13:P14)&gt;0,"",_xlfn.IFS((10^(3.516)*P13/(10*P14)^(2.559))&gt;=1,0,(10^(3.516)*P13/(10*P14)^(2.559))&gt;=0.9,1,(10^(3.516)*P13/(10*P14)^(2.559))&gt;=0.75,2,(10^(3.516)*P13/(10*P14)^(2.559))&lt;0.75,3))</f>
        <v/>
      </c>
      <c r="Q15" s="163" t="str" cm="1">
        <f t="array" ref="Q15">+IF(COUNTBLANK(Q13:Q14)&gt;0,"",_xlfn.IFS((10^(3.516)*Q13/(10*Q14)^(2.559))&gt;=1,0,(10^(3.516)*Q13/(10*Q14)^(2.559))&gt;=0.9,1,(10^(3.516)*Q13/(10*Q14)^(2.559))&gt;=0.75,2,(10^(3.516)*Q13/(10*Q14)^(2.559))&lt;0.75,3))</f>
        <v/>
      </c>
      <c r="R15" s="163" t="str" cm="1">
        <f t="array" ref="R15">+IF(COUNTBLANK(R13:R14)&gt;0,"",_xlfn.IFS((10^(3.516)*R13/(10*R14)^(2.559))&gt;=1,0,(10^(3.516)*R13/(10*R14)^(2.559))&gt;=0.9,1,(10^(3.516)*R13/(10*R14)^(2.559))&gt;=0.75,2,(10^(3.516)*R13/(10*R14)^(2.559))&lt;0.75,3))</f>
        <v/>
      </c>
      <c r="S15" s="163" t="str" cm="1">
        <f t="array" ref="S15">+IF(COUNTBLANK(S13:S14)&gt;0,"",_xlfn.IFS((10^(3.516)*S13/(10*S14)^(2.559))&gt;=1,0,(10^(3.516)*S13/(10*S14)^(2.559))&gt;=0.9,1,(10^(3.516)*S13/(10*S14)^(2.559))&gt;=0.75,2,(10^(3.516)*S13/(10*S14)^(2.559))&lt;0.75,3))</f>
        <v/>
      </c>
      <c r="T15" s="163" t="str" cm="1">
        <f t="array" ref="T15">+IF(COUNTBLANK(T13:T14)&gt;0,"",_xlfn.IFS((10^(3.516)*T13/(10*T14)^(2.559))&gt;=1,0,(10^(3.516)*T13/(10*T14)^(2.559))&gt;=0.9,1,(10^(3.516)*T13/(10*T14)^(2.559))&gt;=0.75,2,(10^(3.516)*T13/(10*T14)^(2.559))&lt;0.75,3))</f>
        <v/>
      </c>
      <c r="U15" s="163" t="str" cm="1">
        <f t="array" ref="U15">+IF(COUNTBLANK(U13:U14)&gt;0,"",_xlfn.IFS((10^(3.516)*U13/(10*U14)^(2.559))&gt;=1,0,(10^(3.516)*U13/(10*U14)^(2.559))&gt;=0.9,1,(10^(3.516)*U13/(10*U14)^(2.559))&gt;=0.75,2,(10^(3.516)*U13/(10*U14)^(2.559))&lt;0.75,3))</f>
        <v/>
      </c>
      <c r="V15" s="163" t="str" cm="1">
        <f t="array" ref="V15">+IF(COUNTBLANK(V13:V14)&gt;0,"",_xlfn.IFS((10^(3.516)*V13/(10*V14)^(2.559))&gt;=1,0,(10^(3.516)*V13/(10*V14)^(2.559))&gt;=0.9,1,(10^(3.516)*V13/(10*V14)^(2.559))&gt;=0.75,2,(10^(3.516)*V13/(10*V14)^(2.559))&lt;0.75,3))</f>
        <v/>
      </c>
      <c r="W15" s="163" t="str" cm="1">
        <f t="array" ref="W15">+IF(COUNTBLANK(W13:W14)&gt;0,"",_xlfn.IFS((10^(3.516)*W13/(10*W14)^(2.559))&gt;=1,0,(10^(3.516)*W13/(10*W14)^(2.559))&gt;=0.9,1,(10^(3.516)*W13/(10*W14)^(2.559))&gt;=0.75,2,(10^(3.516)*W13/(10*W14)^(2.559))&lt;0.75,3))</f>
        <v/>
      </c>
      <c r="X15" s="163" t="str" cm="1">
        <f t="array" ref="X15">+IF(COUNTBLANK(X13:X14)&gt;0,"",_xlfn.IFS((10^(3.516)*X13/(10*X14)^(2.559))&gt;=1,0,(10^(3.516)*X13/(10*X14)^(2.559))&gt;=0.9,1,(10^(3.516)*X13/(10*X14)^(2.559))&gt;=0.75,2,(10^(3.516)*X13/(10*X14)^(2.559))&lt;0.75,3))</f>
        <v/>
      </c>
      <c r="Y15" s="163" t="str" cm="1">
        <f t="array" ref="Y15">+IF(COUNTBLANK(Y13:Y14)&gt;0,"",_xlfn.IFS((10^(3.516)*Y13/(10*Y14)^(2.559))&gt;=1,0,(10^(3.516)*Y13/(10*Y14)^(2.559))&gt;=0.9,1,(10^(3.516)*Y13/(10*Y14)^(2.559))&gt;=0.75,2,(10^(3.516)*Y13/(10*Y14)^(2.559))&lt;0.75,3))</f>
        <v/>
      </c>
      <c r="Z15" s="163" t="str" cm="1">
        <f t="array" ref="Z15">+IF(COUNTBLANK(Z13:Z14)&gt;0,"",_xlfn.IFS((10^(3.516)*Z13/(10*Z14)^(2.559))&gt;=1,0,(10^(3.516)*Z13/(10*Z14)^(2.559))&gt;=0.9,1,(10^(3.516)*Z13/(10*Z14)^(2.559))&gt;=0.75,2,(10^(3.516)*Z13/(10*Z14)^(2.559))&lt;0.75,3))</f>
        <v/>
      </c>
      <c r="AA15" s="163" t="str" cm="1">
        <f t="array" ref="AA15">+IF(COUNTBLANK(AA13:AA14)&gt;0,"",_xlfn.IFS((10^(3.516)*AA13/(10*AA14)^(2.559))&gt;=1,0,(10^(3.516)*AA13/(10*AA14)^(2.559))&gt;=0.9,1,(10^(3.516)*AA13/(10*AA14)^(2.559))&gt;=0.75,2,(10^(3.516)*AA13/(10*AA14)^(2.559))&lt;0.75,3))</f>
        <v/>
      </c>
      <c r="AB15" s="163" t="str" cm="1">
        <f t="array" ref="AB15">+IF(COUNTBLANK(AB13:AB14)&gt;0,"",_xlfn.IFS((10^(3.516)*AB13/(10*AB14)^(2.559))&gt;=1,0,(10^(3.516)*AB13/(10*AB14)^(2.559))&gt;=0.9,1,(10^(3.516)*AB13/(10*AB14)^(2.559))&gt;=0.75,2,(10^(3.516)*AB13/(10*AB14)^(2.559))&lt;0.75,3))</f>
        <v/>
      </c>
      <c r="AC15" s="163" t="str" cm="1">
        <f t="array" ref="AC15">+IF(COUNTBLANK(AC13:AC14)&gt;0,"",_xlfn.IFS((10^(3.516)*AC13/(10*AC14)^(2.559))&gt;=1,0,(10^(3.516)*AC13/(10*AC14)^(2.559))&gt;=0.9,1,(10^(3.516)*AC13/(10*AC14)^(2.559))&gt;=0.75,2,(10^(3.516)*AC13/(10*AC14)^(2.559))&lt;0.75,3))</f>
        <v/>
      </c>
      <c r="AD15" s="163" t="str" cm="1">
        <f t="array" ref="AD15">+IF(COUNTBLANK(AD13:AD14)&gt;0,"",_xlfn.IFS((10^(3.516)*AD13/(10*AD14)^(2.559))&gt;=1,0,(10^(3.516)*AD13/(10*AD14)^(2.559))&gt;=0.9,1,(10^(3.516)*AD13/(10*AD14)^(2.559))&gt;=0.75,2,(10^(3.516)*AD13/(10*AD14)^(2.559))&lt;0.75,3))</f>
        <v/>
      </c>
      <c r="AE15" s="163" t="str" cm="1">
        <f t="array" ref="AE15">+IF(COUNTBLANK(AE13:AE14)&gt;0,"",_xlfn.IFS((10^(3.516)*AE13/(10*AE14)^(2.559))&gt;=1,0,(10^(3.516)*AE13/(10*AE14)^(2.559))&gt;=0.9,1,(10^(3.516)*AE13/(10*AE14)^(2.559))&gt;=0.75,2,(10^(3.516)*AE13/(10*AE14)^(2.559))&lt;0.75,3))</f>
        <v/>
      </c>
      <c r="AF15" s="163" t="str" cm="1">
        <f t="array" ref="AF15">+IF(COUNTBLANK(AF13:AF14)&gt;0,"",_xlfn.IFS((10^(3.516)*AF13/(10*AF14)^(2.559))&gt;=1,0,(10^(3.516)*AF13/(10*AF14)^(2.559))&gt;=0.9,1,(10^(3.516)*AF13/(10*AF14)^(2.559))&gt;=0.75,2,(10^(3.516)*AF13/(10*AF14)^(2.559))&lt;0.75,3))</f>
        <v/>
      </c>
      <c r="AG15" s="163" t="str" cm="1">
        <f t="array" ref="AG15">+IF(COUNTBLANK(AG13:AG14)&gt;0,"",_xlfn.IFS((10^(3.516)*AG13/(10*AG14)^(2.559))&gt;=1,0,(10^(3.516)*AG13/(10*AG14)^(2.559))&gt;=0.9,1,(10^(3.516)*AG13/(10*AG14)^(2.559))&gt;=0.75,2,(10^(3.516)*AG13/(10*AG14)^(2.559))&lt;0.75,3))</f>
        <v/>
      </c>
      <c r="AH15" s="164">
        <f>30-COUNTBLANK(D15:AG15)</f>
        <v>0</v>
      </c>
      <c r="AI15" s="156" t="str">
        <f>IF(COUNTBLANK(D15:AG15)=30,"",IF(('Basis of calculations'!M87/AH15&gt;=0.25),3,IF(OR(('Basis of calculations'!M87/AH15&gt;=0.1),(('Basis of calculations'!M87+'Basis of calculations'!L87)/AH15&gt;=0.4)),2,IF(OR(('Basis of calculations'!M87&gt;0),('Basis of calculations'!M87+'Basis of calculations'!L87)/AH15&gt;=0,(('Basis of calculations'!J87/AH15&lt;0.6))),1,0))))</f>
        <v/>
      </c>
      <c r="AJ15" s="96"/>
    </row>
    <row r="16" spans="2:36" x14ac:dyDescent="0.2">
      <c r="B16" s="94"/>
      <c r="C16" s="118" t="s">
        <v>26</v>
      </c>
      <c r="D16" s="143"/>
      <c r="E16" s="143"/>
      <c r="F16" s="143"/>
      <c r="G16" s="143"/>
      <c r="H16" s="143"/>
      <c r="I16" s="143"/>
      <c r="J16" s="151"/>
      <c r="K16" s="151"/>
      <c r="L16" s="151"/>
      <c r="M16" s="151"/>
      <c r="N16" s="151"/>
      <c r="O16" s="151"/>
      <c r="P16" s="151"/>
      <c r="Q16" s="151"/>
      <c r="R16" s="151"/>
      <c r="S16" s="151"/>
      <c r="T16" s="151"/>
      <c r="U16" s="151"/>
      <c r="V16" s="151"/>
      <c r="W16" s="151"/>
      <c r="X16" s="151"/>
      <c r="Y16" s="151"/>
      <c r="Z16" s="151"/>
      <c r="AA16" s="151"/>
      <c r="AB16" s="151"/>
      <c r="AC16" s="151"/>
      <c r="AD16" s="151"/>
      <c r="AE16" s="151"/>
      <c r="AF16" s="151"/>
      <c r="AG16" s="151"/>
      <c r="AH16" s="106">
        <f t="shared" ref="AH16:AH24" si="0">30-COUNTBLANK(D16:AG16)</f>
        <v>0</v>
      </c>
      <c r="AI16" s="162" t="str">
        <f>IF(COUNTBLANK(D16:AG16)=30,"",IF(('Basis of calculations'!I46/AH16&gt;=0.25),3,IF(OR(('Basis of calculations'!I46/AH16&gt;=0.1),(('Basis of calculations'!I46+'Basis of calculations'!H46)/AH16&gt;=0.4)),2,IF(OR(('Basis of calculations'!I46&gt;0),('Basis of calculations'!I46+'Basis of calculations'!H46)/AH16&gt;0,(('Basis of calculations'!F46/AH16&lt;0.6))),1,0))))</f>
        <v/>
      </c>
      <c r="AJ16" s="96"/>
    </row>
    <row r="17" spans="2:36" x14ac:dyDescent="0.2">
      <c r="B17" s="94"/>
      <c r="C17" s="118" t="s">
        <v>58</v>
      </c>
      <c r="D17" s="143"/>
      <c r="E17" s="143"/>
      <c r="F17" s="143"/>
      <c r="G17" s="143"/>
      <c r="H17" s="143"/>
      <c r="I17" s="143"/>
      <c r="J17" s="143"/>
      <c r="K17" s="143"/>
      <c r="L17" s="143"/>
      <c r="M17" s="143"/>
      <c r="N17" s="143"/>
      <c r="O17" s="143"/>
      <c r="P17" s="143"/>
      <c r="Q17" s="143"/>
      <c r="R17" s="143"/>
      <c r="S17" s="143"/>
      <c r="T17" s="143"/>
      <c r="U17" s="143"/>
      <c r="V17" s="143"/>
      <c r="W17" s="143"/>
      <c r="X17" s="143"/>
      <c r="Y17" s="143"/>
      <c r="Z17" s="143"/>
      <c r="AA17" s="143"/>
      <c r="AB17" s="143"/>
      <c r="AC17" s="143"/>
      <c r="AD17" s="143"/>
      <c r="AE17" s="143"/>
      <c r="AF17" s="143"/>
      <c r="AG17" s="143"/>
      <c r="AH17" s="106">
        <f t="shared" si="0"/>
        <v>0</v>
      </c>
      <c r="AI17" s="161" t="str">
        <f>IF(COUNTBLANK(D17:AG17)=30,"",IF(('Basis of calculations'!M46/AH17&gt;=0.25),3,IF(OR(('Basis of calculations'!M46/AH17&gt;=0.1),(('Basis of calculations'!M46+'Basis of calculations'!L46)/AH17&gt;=0.4)),2,IF(OR(('Basis of calculations'!M46&gt;0),('Basis of calculations'!M46+'Basis of calculations'!L46)/AH17&gt;0,(('Basis of calculations'!J46/AH17&lt;0.6))),1,0))))</f>
        <v/>
      </c>
      <c r="AJ17" s="96"/>
    </row>
    <row r="18" spans="2:36" x14ac:dyDescent="0.2">
      <c r="B18" s="94"/>
      <c r="C18" s="118" t="s">
        <v>138</v>
      </c>
      <c r="D18" s="143"/>
      <c r="E18" s="143"/>
      <c r="F18" s="143"/>
      <c r="G18" s="143"/>
      <c r="H18" s="143"/>
      <c r="I18" s="143"/>
      <c r="J18" s="143"/>
      <c r="K18" s="143"/>
      <c r="L18" s="143"/>
      <c r="M18" s="143"/>
      <c r="N18" s="143"/>
      <c r="O18" s="143"/>
      <c r="P18" s="143"/>
      <c r="Q18" s="143"/>
      <c r="R18" s="143"/>
      <c r="S18" s="143"/>
      <c r="T18" s="143"/>
      <c r="U18" s="143"/>
      <c r="V18" s="143"/>
      <c r="W18" s="143"/>
      <c r="X18" s="143"/>
      <c r="Y18" s="143"/>
      <c r="Z18" s="143"/>
      <c r="AA18" s="143"/>
      <c r="AB18" s="143"/>
      <c r="AC18" s="143"/>
      <c r="AD18" s="143"/>
      <c r="AE18" s="143"/>
      <c r="AF18" s="143"/>
      <c r="AG18" s="143"/>
      <c r="AH18" s="106">
        <f t="shared" si="0"/>
        <v>0</v>
      </c>
      <c r="AI18" s="161" t="str">
        <f>IF(COUNTBLANK(D18:AG18)=30,"",IF(('Basis of calculations'!I66/AH18&gt;=0.25),3,IF(OR(('Basis of calculations'!I66/AH18&gt;=0.1),(('Basis of calculations'!I66+'Basis of calculations'!H66)/AH18&gt;=0.4)),2,IF(OR(('Basis of calculations'!I66&gt;0),('Basis of calculations'!I66+'Basis of calculations'!H66)/AH18&gt;0,(('Basis of calculations'!F66/AH18&lt;0.6))),1,0))))</f>
        <v/>
      </c>
      <c r="AJ18" s="96"/>
    </row>
    <row r="19" spans="2:36" x14ac:dyDescent="0.2">
      <c r="B19" s="94"/>
      <c r="C19" s="118" t="s">
        <v>28</v>
      </c>
      <c r="D19" s="143"/>
      <c r="E19" s="143"/>
      <c r="F19" s="143"/>
      <c r="G19" s="143"/>
      <c r="H19" s="143"/>
      <c r="I19" s="143"/>
      <c r="J19" s="143"/>
      <c r="K19" s="143"/>
      <c r="L19" s="143"/>
      <c r="M19" s="143"/>
      <c r="N19" s="143"/>
      <c r="O19" s="143"/>
      <c r="P19" s="143"/>
      <c r="Q19" s="143"/>
      <c r="R19" s="143"/>
      <c r="S19" s="143"/>
      <c r="T19" s="143"/>
      <c r="U19" s="143"/>
      <c r="V19" s="143"/>
      <c r="W19" s="143"/>
      <c r="X19" s="143"/>
      <c r="Y19" s="143"/>
      <c r="Z19" s="143"/>
      <c r="AA19" s="143"/>
      <c r="AB19" s="143"/>
      <c r="AC19" s="143"/>
      <c r="AD19" s="143"/>
      <c r="AE19" s="143"/>
      <c r="AF19" s="143"/>
      <c r="AG19" s="143"/>
      <c r="AH19" s="106">
        <f t="shared" si="0"/>
        <v>0</v>
      </c>
      <c r="AI19" s="161" t="str">
        <f>IF(COUNTBLANK(D19:AG19)=30,"",IF(('Basis of calculations'!M66/AH19&gt;=0.25),3,IF(OR(('Basis of calculations'!M66/AH19&gt;=0.1),(('Basis of calculations'!M66+'Basis of calculations'!L66)/AH19&gt;=0.4)),2,IF(OR(('Basis of calculations'!M66&gt;0),('Basis of calculations'!M66+'Basis of calculations'!L66)/AH19&gt;0,(('Basis of calculations'!J66/AH19&lt;0.6))),1,0))))</f>
        <v/>
      </c>
      <c r="AJ19" s="96"/>
    </row>
    <row r="20" spans="2:36" ht="17" thickBot="1" x14ac:dyDescent="0.25">
      <c r="B20" s="94"/>
      <c r="C20" s="118" t="s">
        <v>139</v>
      </c>
      <c r="D20" s="143"/>
      <c r="E20" s="143"/>
      <c r="F20" s="143"/>
      <c r="G20" s="143"/>
      <c r="H20" s="143"/>
      <c r="I20" s="143"/>
      <c r="J20" s="143"/>
      <c r="K20" s="143"/>
      <c r="L20" s="143"/>
      <c r="M20" s="143"/>
      <c r="N20" s="143"/>
      <c r="O20" s="143"/>
      <c r="P20" s="143"/>
      <c r="Q20" s="143"/>
      <c r="R20" s="143"/>
      <c r="S20" s="143"/>
      <c r="T20" s="143"/>
      <c r="U20" s="143"/>
      <c r="V20" s="143"/>
      <c r="W20" s="143"/>
      <c r="X20" s="143"/>
      <c r="Y20" s="143"/>
      <c r="Z20" s="143"/>
      <c r="AA20" s="143"/>
      <c r="AB20" s="143"/>
      <c r="AC20" s="143"/>
      <c r="AD20" s="143"/>
      <c r="AE20" s="143"/>
      <c r="AF20" s="143"/>
      <c r="AG20" s="143"/>
      <c r="AH20" s="111">
        <f t="shared" si="0"/>
        <v>0</v>
      </c>
      <c r="AI20" s="161" t="str">
        <f>IF(COUNTBLANK(D20:AG20)=30,"",IF(('Basis of calculations'!I87/AH20&gt;=0.25),3,IF(OR(('Basis of calculations'!I87/AH20&gt;=0.1),(('Basis of calculations'!I87+'Basis of calculations'!H87)/AH20&gt;=0.4)),2,IF(OR(('Basis of calculations'!I87&gt;0),('Basis of calculations'!I87+'Basis of calculations'!H87)/AH20&gt;0,(('Basis of calculations'!F87/AH20&lt;0.6))),1,0))))</f>
        <v/>
      </c>
      <c r="AJ20" s="96"/>
    </row>
    <row r="21" spans="2:36" x14ac:dyDescent="0.2">
      <c r="B21" s="94"/>
      <c r="C21" s="118" t="s">
        <v>29</v>
      </c>
      <c r="D21" s="143"/>
      <c r="E21" s="143"/>
      <c r="F21" s="143"/>
      <c r="G21" s="143"/>
      <c r="H21" s="143"/>
      <c r="I21" s="143"/>
      <c r="J21" s="143"/>
      <c r="K21" s="143"/>
      <c r="L21" s="143"/>
      <c r="M21" s="143"/>
      <c r="N21" s="143"/>
      <c r="O21" s="143"/>
      <c r="P21" s="143"/>
      <c r="Q21" s="143"/>
      <c r="R21" s="143"/>
      <c r="S21" s="143"/>
      <c r="T21" s="143"/>
      <c r="U21" s="143"/>
      <c r="V21" s="143"/>
      <c r="W21" s="143"/>
      <c r="X21" s="143"/>
      <c r="Y21" s="143"/>
      <c r="Z21" s="143"/>
      <c r="AA21" s="143"/>
      <c r="AB21" s="143"/>
      <c r="AC21" s="143"/>
      <c r="AD21" s="143"/>
      <c r="AE21" s="143"/>
      <c r="AF21" s="143"/>
      <c r="AG21" s="143"/>
      <c r="AH21" s="106">
        <f t="shared" si="0"/>
        <v>0</v>
      </c>
      <c r="AI21" s="161" t="str">
        <f>IF(COUNTBLANK(D21:AG21)=30,"",IF(('Basis of calculations'!M107/AH21&gt;=0.25),3,IF(OR(('Basis of calculations'!M107/AH21&gt;=0.1),(('Basis of calculations'!M107+'Basis of calculations'!L107)/AH21&gt;=0.4)),2,IF(OR(('Basis of calculations'!M107&gt;0),('Basis of calculations'!M107+'Basis of calculations'!L107)/AH21&gt;0,(('Basis of calculations'!J107/AH21&lt;0.6))),1,0))))</f>
        <v/>
      </c>
      <c r="AJ21" s="96"/>
    </row>
    <row r="22" spans="2:36" x14ac:dyDescent="0.2">
      <c r="B22" s="94"/>
      <c r="C22" s="118" t="s">
        <v>30</v>
      </c>
      <c r="D22" s="143"/>
      <c r="E22" s="143"/>
      <c r="F22" s="143"/>
      <c r="G22" s="143"/>
      <c r="H22" s="143"/>
      <c r="I22" s="143"/>
      <c r="J22" s="143"/>
      <c r="K22" s="143"/>
      <c r="L22" s="143"/>
      <c r="M22" s="143"/>
      <c r="N22" s="143"/>
      <c r="O22" s="143"/>
      <c r="P22" s="143"/>
      <c r="Q22" s="143"/>
      <c r="R22" s="143"/>
      <c r="S22" s="143"/>
      <c r="T22" s="143"/>
      <c r="U22" s="143"/>
      <c r="V22" s="143"/>
      <c r="W22" s="143"/>
      <c r="X22" s="143"/>
      <c r="Y22" s="143"/>
      <c r="Z22" s="143"/>
      <c r="AA22" s="143"/>
      <c r="AB22" s="143"/>
      <c r="AC22" s="143"/>
      <c r="AD22" s="143"/>
      <c r="AE22" s="143"/>
      <c r="AF22" s="143"/>
      <c r="AG22" s="143"/>
      <c r="AH22" s="106">
        <f t="shared" si="0"/>
        <v>0</v>
      </c>
      <c r="AI22" s="161" t="str">
        <f>IF(COUNTBLANK(D22:AG22)=30,"",IF(('Basis of calculations'!I107/AH22&gt;=0.25),3,IF(OR(('Basis of calculations'!I107/AH22&gt;=0.1),(('Basis of calculations'!I107+'Basis of calculations'!H107)/AH22&gt;=0.4)),2,IF(OR(('Basis of calculations'!I107&gt;0),('Basis of calculations'!I107+'Basis of calculations'!H107)/AH22&gt;0,(('Basis of calculations'!F107/AH22&lt;0.6))),1,0))))</f>
        <v/>
      </c>
      <c r="AJ22" s="96"/>
    </row>
    <row r="23" spans="2:36" x14ac:dyDescent="0.2">
      <c r="B23" s="94"/>
      <c r="C23" s="118" t="s">
        <v>31</v>
      </c>
      <c r="D23" s="143"/>
      <c r="E23" s="143"/>
      <c r="F23" s="143"/>
      <c r="G23" s="143"/>
      <c r="H23" s="143"/>
      <c r="I23" s="143"/>
      <c r="J23" s="143"/>
      <c r="K23" s="143"/>
      <c r="L23" s="143"/>
      <c r="M23" s="143"/>
      <c r="N23" s="143"/>
      <c r="O23" s="143"/>
      <c r="P23" s="143"/>
      <c r="Q23" s="143"/>
      <c r="R23" s="143"/>
      <c r="S23" s="143"/>
      <c r="T23" s="143"/>
      <c r="U23" s="143"/>
      <c r="V23" s="143"/>
      <c r="W23" s="143"/>
      <c r="X23" s="143"/>
      <c r="Y23" s="143"/>
      <c r="Z23" s="143"/>
      <c r="AA23" s="143"/>
      <c r="AB23" s="143"/>
      <c r="AC23" s="143"/>
      <c r="AD23" s="143"/>
      <c r="AE23" s="143"/>
      <c r="AF23" s="143"/>
      <c r="AG23" s="143"/>
      <c r="AH23" s="106">
        <f t="shared" si="0"/>
        <v>0</v>
      </c>
      <c r="AI23" s="161" t="str">
        <f>IF(COUNTBLANK(D23:AG23)=30,"",IF(('Basis of calculations'!M127/AH23&gt;=0.25),3,IF(OR(('Basis of calculations'!M127/AH23&gt;=0.1),(('Basis of calculations'!M127+'Basis of calculations'!L127)/AH23&gt;=0.4)),2,IF(OR(('Basis of calculations'!M127&gt;0),('Basis of calculations'!M127+'Basis of calculations'!L127)/AH23&gt;0,(('Basis of calculations'!J127/AH23&lt;0.6))),1,0))))</f>
        <v/>
      </c>
      <c r="AJ23" s="96"/>
    </row>
    <row r="24" spans="2:36" ht="17" thickBot="1" x14ac:dyDescent="0.25">
      <c r="B24" s="94"/>
      <c r="C24" s="152" t="s">
        <v>32</v>
      </c>
      <c r="D24" s="143"/>
      <c r="E24" s="143"/>
      <c r="F24" s="143"/>
      <c r="G24" s="143"/>
      <c r="H24" s="143"/>
      <c r="I24" s="143"/>
      <c r="J24" s="149"/>
      <c r="K24" s="149"/>
      <c r="L24" s="149"/>
      <c r="M24" s="149"/>
      <c r="N24" s="149"/>
      <c r="O24" s="149"/>
      <c r="P24" s="149"/>
      <c r="Q24" s="149"/>
      <c r="R24" s="149"/>
      <c r="S24" s="149"/>
      <c r="T24" s="149"/>
      <c r="U24" s="149"/>
      <c r="V24" s="149"/>
      <c r="W24" s="149"/>
      <c r="X24" s="149"/>
      <c r="Y24" s="149"/>
      <c r="Z24" s="149"/>
      <c r="AA24" s="149"/>
      <c r="AB24" s="149"/>
      <c r="AC24" s="149"/>
      <c r="AD24" s="149"/>
      <c r="AE24" s="149"/>
      <c r="AF24" s="149"/>
      <c r="AG24" s="149"/>
      <c r="AH24" s="197">
        <f t="shared" si="0"/>
        <v>0</v>
      </c>
      <c r="AI24" s="198" t="str">
        <f>IF(COUNTBLANK(D24:AG24)=30,"",IF(('Basis of calculations'!I127/AH24&gt;=0.25),3,IF(OR(('Basis of calculations'!I127/AH24&gt;=0.1),(('Basis of calculations'!I127+'Basis of calculations'!H127)/AH24&gt;=0.4)),2,IF(OR(('Basis of calculations'!I127&gt;0),('Basis of calculations'!I127+'Basis of calculations'!H127)/AH24&gt;0,(('Basis of calculations'!F127/AH24&lt;0.6))),1,0))))</f>
        <v/>
      </c>
      <c r="AJ24" s="96"/>
    </row>
    <row r="25" spans="2:36" x14ac:dyDescent="0.2">
      <c r="B25" s="94"/>
      <c r="C25" s="199" t="s">
        <v>6</v>
      </c>
      <c r="D25" s="203" t="str">
        <f>+IF(COUNTBLANK(D18:D24)&gt;4,"",((IF(COUNTBLANK(D15)=0,D15^2,0)+(D16)^2+0.5*(D17)^2+D18^2+D19^2+2*D20^2+D21^2+D22^2+D23^2+D24^2)/(9*(10-COUNTBLANK(D15:D16)-COUNTBLANK(D18:D24)-COUNTBLANK(D20)+0.5*(1-COUNTBLANK(D17))))*100))</f>
        <v/>
      </c>
      <c r="E25" s="200" t="str">
        <f>+IF(COUNTBLANK(E18:E24)&gt;4,"",((IF(COUNTBLANK(E15)=0,E15^2,0)+(E16)^2+0.5*(E17)^2+E18^2+E19^2+2*E20^2+E21^2+E22^2+E23^2+E24^2)/(9*(10-COUNTBLANK(E15:E16)-COUNTBLANK(E18:E24)-COUNTBLANK(E20)+0.5*(1-COUNTBLANK(E17))))*100))</f>
        <v/>
      </c>
      <c r="F25" s="200" t="str">
        <f>+IF(COUNTBLANK(F18:F24)&gt;4,"",((IF(COUNTBLANK(F15)=0,F15^2,0)+(F16)^2+0.5*(F17)^2+F18^2+F19^2+2*F20^2+F21^2+F22^2+F23^2+F24^2)/(9*(10-COUNTBLANK(F15:F16)-COUNTBLANK(F18:F24)-COUNTBLANK(F20)+0.5*(1-COUNTBLANK(F17))))*100))</f>
        <v/>
      </c>
      <c r="G25" s="200" t="str">
        <f>+IF(COUNTBLANK(G18:G24)&gt;4,"",((IF(COUNTBLANK(G15)=0,G15^2,0)+(G16)^2+0.5*(G17)^2+G18^2+G19^2+2*G20^2+G21^2+G22^2+G23^2+G24^2)/(9*(10-COUNTBLANK(G15:G16)-COUNTBLANK(G18:G24)-COUNTBLANK(G20)+0.5*(1-COUNTBLANK(G17))))*100))</f>
        <v/>
      </c>
      <c r="H25" s="200" t="str">
        <f>+IF(COUNTBLANK(H18:H24)&gt;4,"",((IF(COUNTBLANK(H15)=0,H15^2,0)+(H16)^2+0.5*(H17)^2+H18^2+H19^2+2*H20^2+H21^2+H22^2+H23^2+H24^2)/(9*(10-COUNTBLANK(H15:H16)-COUNTBLANK(H18:H24)-COUNTBLANK(H20)+0.5*(1-COUNTBLANK(H17))))*100))</f>
        <v/>
      </c>
      <c r="I25" s="200" t="str">
        <f t="shared" ref="I25:AH25" si="1">+IF(COUNTBLANK(I18:I24)&gt;4,"",((IF(COUNTBLANK(I15)=0,I15^2,0)+(I16)^2+0.5*(I17)^2+I18^2+I19^2+2*I20^2+I21^2+I22^2+I23^2+I24^2)/(9*(10-COUNTBLANK(I15:I16)-COUNTBLANK(I18:I24)-COUNTBLANK(I20)+0.5*(1-COUNTBLANK(I17))))*100))</f>
        <v/>
      </c>
      <c r="J25" s="200" t="str">
        <f t="shared" si="1"/>
        <v/>
      </c>
      <c r="K25" s="200" t="str">
        <f t="shared" si="1"/>
        <v/>
      </c>
      <c r="L25" s="200" t="str">
        <f t="shared" si="1"/>
        <v/>
      </c>
      <c r="M25" s="200" t="str">
        <f t="shared" si="1"/>
        <v/>
      </c>
      <c r="N25" s="200" t="str">
        <f t="shared" si="1"/>
        <v/>
      </c>
      <c r="O25" s="200" t="str">
        <f t="shared" si="1"/>
        <v/>
      </c>
      <c r="P25" s="200" t="str">
        <f t="shared" si="1"/>
        <v/>
      </c>
      <c r="Q25" s="200" t="str">
        <f t="shared" si="1"/>
        <v/>
      </c>
      <c r="R25" s="200" t="str">
        <f t="shared" si="1"/>
        <v/>
      </c>
      <c r="S25" s="200" t="str">
        <f t="shared" si="1"/>
        <v/>
      </c>
      <c r="T25" s="200" t="str">
        <f t="shared" si="1"/>
        <v/>
      </c>
      <c r="U25" s="200" t="str">
        <f t="shared" si="1"/>
        <v/>
      </c>
      <c r="V25" s="200" t="str">
        <f t="shared" si="1"/>
        <v/>
      </c>
      <c r="W25" s="200" t="str">
        <f t="shared" si="1"/>
        <v/>
      </c>
      <c r="X25" s="200" t="str">
        <f t="shared" si="1"/>
        <v/>
      </c>
      <c r="Y25" s="200" t="str">
        <f t="shared" si="1"/>
        <v/>
      </c>
      <c r="Z25" s="200" t="str">
        <f t="shared" si="1"/>
        <v/>
      </c>
      <c r="AA25" s="200" t="str">
        <f t="shared" si="1"/>
        <v/>
      </c>
      <c r="AB25" s="200" t="str">
        <f t="shared" si="1"/>
        <v/>
      </c>
      <c r="AC25" s="200" t="str">
        <f t="shared" si="1"/>
        <v/>
      </c>
      <c r="AD25" s="200" t="str">
        <f t="shared" si="1"/>
        <v/>
      </c>
      <c r="AE25" s="200" t="str">
        <f t="shared" si="1"/>
        <v/>
      </c>
      <c r="AF25" s="200" t="str">
        <f t="shared" si="1"/>
        <v/>
      </c>
      <c r="AG25" s="200" t="str">
        <f t="shared" si="1"/>
        <v/>
      </c>
      <c r="AH25" s="201">
        <f t="shared" si="1"/>
        <v>0</v>
      </c>
      <c r="AI25" s="229"/>
      <c r="AJ25" s="96"/>
    </row>
    <row r="26" spans="2:36" ht="17" thickBot="1" x14ac:dyDescent="0.25">
      <c r="B26" s="94"/>
      <c r="C26" s="116" t="s">
        <v>140</v>
      </c>
      <c r="D26" s="204" t="str">
        <f>+IF(D25="","",IF(D25&gt;=30,3,IF(D25&gt;=10,2,IF(MAX(D16:D24)=3,2,IF(D25&lt;&gt;0,1,0)))))</f>
        <v/>
      </c>
      <c r="E26" s="159" t="str">
        <f t="shared" ref="E26" si="2">+IF(E25="","",IF(E25&gt;=30,3,IF(E25&gt;=10,2,IF(MAX(E16:E24)=3,2,IF(E25&lt;&gt;0,1,0)))))</f>
        <v/>
      </c>
      <c r="F26" s="159" t="str">
        <f>+IF(F25="","",IF(F25&gt;=30,3,IF(F25&gt;=10,2,IF(MAX(F16:F24)=3,2,IF(F25&lt;&gt;0,1,0)))))</f>
        <v/>
      </c>
      <c r="G26" s="159" t="str">
        <f>+IF(G25="","",IF(G25&gt;=30,3,IF(G25&gt;=10,2,IF(MAX(G16:G24)=3,2,IF(G25&lt;&gt;0,1,0)))))</f>
        <v/>
      </c>
      <c r="H26" s="159" t="str">
        <f t="shared" ref="H26:AH26" si="3">+IF(H25="","",IF(H25&gt;=30,3,IF(H25&gt;=10,2,IF(MAX(H16:H24)=3,2,IF(H25&lt;&gt;0,1,0)))))</f>
        <v/>
      </c>
      <c r="I26" s="159" t="str">
        <f t="shared" si="3"/>
        <v/>
      </c>
      <c r="J26" s="159" t="str">
        <f t="shared" si="3"/>
        <v/>
      </c>
      <c r="K26" s="159" t="str">
        <f t="shared" si="3"/>
        <v/>
      </c>
      <c r="L26" s="159" t="str">
        <f t="shared" si="3"/>
        <v/>
      </c>
      <c r="M26" s="159" t="str">
        <f t="shared" si="3"/>
        <v/>
      </c>
      <c r="N26" s="159" t="str">
        <f t="shared" si="3"/>
        <v/>
      </c>
      <c r="O26" s="159" t="str">
        <f t="shared" si="3"/>
        <v/>
      </c>
      <c r="P26" s="159" t="str">
        <f t="shared" si="3"/>
        <v/>
      </c>
      <c r="Q26" s="159" t="str">
        <f t="shared" si="3"/>
        <v/>
      </c>
      <c r="R26" s="159" t="str">
        <f t="shared" si="3"/>
        <v/>
      </c>
      <c r="S26" s="159" t="str">
        <f t="shared" si="3"/>
        <v/>
      </c>
      <c r="T26" s="159" t="str">
        <f t="shared" si="3"/>
        <v/>
      </c>
      <c r="U26" s="159" t="str">
        <f t="shared" si="3"/>
        <v/>
      </c>
      <c r="V26" s="159" t="str">
        <f t="shared" si="3"/>
        <v/>
      </c>
      <c r="W26" s="159" t="str">
        <f t="shared" si="3"/>
        <v/>
      </c>
      <c r="X26" s="159" t="str">
        <f t="shared" si="3"/>
        <v/>
      </c>
      <c r="Y26" s="159" t="str">
        <f t="shared" si="3"/>
        <v/>
      </c>
      <c r="Z26" s="159" t="str">
        <f t="shared" si="3"/>
        <v/>
      </c>
      <c r="AA26" s="159" t="str">
        <f t="shared" si="3"/>
        <v/>
      </c>
      <c r="AB26" s="159" t="str">
        <f t="shared" si="3"/>
        <v/>
      </c>
      <c r="AC26" s="159" t="str">
        <f t="shared" si="3"/>
        <v/>
      </c>
      <c r="AD26" s="159" t="str">
        <f t="shared" si="3"/>
        <v/>
      </c>
      <c r="AE26" s="159" t="str">
        <f t="shared" si="3"/>
        <v/>
      </c>
      <c r="AF26" s="159" t="str">
        <f t="shared" si="3"/>
        <v/>
      </c>
      <c r="AG26" s="159" t="str">
        <f>+IF(AG25="","",IF(AG25&gt;=30,3,IF(AG25&gt;=10,2,IF(MAX(AG16:AG24)=3,2,IF(AG25&lt;&gt;0,1,0)))))</f>
        <v/>
      </c>
      <c r="AH26" s="160">
        <f t="shared" si="3"/>
        <v>0</v>
      </c>
      <c r="AI26" s="230"/>
      <c r="AJ26" s="96"/>
    </row>
    <row r="27" spans="2:36" ht="17" thickBot="1" x14ac:dyDescent="0.25">
      <c r="B27" s="94"/>
      <c r="C27" s="117"/>
      <c r="D27" s="140"/>
      <c r="E27" s="140"/>
      <c r="F27" s="140"/>
      <c r="G27" s="140"/>
      <c r="H27" s="140"/>
      <c r="I27" s="140"/>
      <c r="J27" s="140"/>
      <c r="K27" s="140"/>
      <c r="L27" s="140"/>
      <c r="M27" s="140"/>
      <c r="N27" s="140"/>
      <c r="O27" s="140"/>
      <c r="P27" s="140"/>
      <c r="Q27" s="140"/>
      <c r="R27" s="140"/>
      <c r="S27" s="140"/>
      <c r="T27" s="140"/>
      <c r="U27" s="140"/>
      <c r="V27" s="140"/>
      <c r="W27" s="140"/>
      <c r="X27" s="140"/>
      <c r="Y27" s="140"/>
      <c r="Z27" s="140"/>
      <c r="AA27" s="140"/>
      <c r="AB27" s="140"/>
      <c r="AC27" s="140"/>
      <c r="AD27" s="140"/>
      <c r="AE27" s="140"/>
      <c r="AF27" s="140"/>
      <c r="AG27" s="140"/>
      <c r="AH27" s="140"/>
      <c r="AI27" s="140"/>
      <c r="AJ27" s="96"/>
    </row>
    <row r="28" spans="2:36" ht="17" thickBot="1" x14ac:dyDescent="0.25">
      <c r="B28" s="94"/>
      <c r="C28" s="386"/>
      <c r="D28" s="388" t="s">
        <v>53</v>
      </c>
      <c r="E28" s="389"/>
      <c r="F28" s="389"/>
      <c r="G28" s="389"/>
      <c r="H28" s="389"/>
      <c r="I28" s="389"/>
      <c r="J28" s="389"/>
      <c r="K28" s="389"/>
      <c r="L28" s="389"/>
      <c r="M28" s="389"/>
      <c r="N28" s="389"/>
      <c r="O28" s="389"/>
      <c r="P28" s="389"/>
      <c r="Q28" s="389"/>
      <c r="R28" s="389"/>
      <c r="S28" s="389"/>
      <c r="T28" s="389"/>
      <c r="U28" s="389"/>
      <c r="V28" s="389"/>
      <c r="W28" s="389"/>
      <c r="X28" s="389"/>
      <c r="Y28" s="389"/>
      <c r="Z28" s="389"/>
      <c r="AA28" s="389"/>
      <c r="AB28" s="389"/>
      <c r="AC28" s="389"/>
      <c r="AD28" s="389"/>
      <c r="AE28" s="389"/>
      <c r="AF28" s="389"/>
      <c r="AG28" s="389"/>
      <c r="AH28" s="389"/>
      <c r="AI28" s="390"/>
      <c r="AJ28" s="96"/>
    </row>
    <row r="29" spans="2:36" ht="19" x14ac:dyDescent="0.2">
      <c r="B29" s="94"/>
      <c r="C29" s="387"/>
      <c r="D29" s="175">
        <v>1</v>
      </c>
      <c r="E29" s="169">
        <v>2</v>
      </c>
      <c r="F29" s="169">
        <v>3</v>
      </c>
      <c r="G29" s="169">
        <v>4</v>
      </c>
      <c r="H29" s="169">
        <v>5</v>
      </c>
      <c r="I29" s="169">
        <v>6</v>
      </c>
      <c r="J29" s="169">
        <v>7</v>
      </c>
      <c r="K29" s="169">
        <v>8</v>
      </c>
      <c r="L29" s="169">
        <v>9</v>
      </c>
      <c r="M29" s="169">
        <v>10</v>
      </c>
      <c r="N29" s="169">
        <v>11</v>
      </c>
      <c r="O29" s="169">
        <v>12</v>
      </c>
      <c r="P29" s="169">
        <v>13</v>
      </c>
      <c r="Q29" s="169">
        <v>14</v>
      </c>
      <c r="R29" s="169">
        <v>15</v>
      </c>
      <c r="S29" s="169">
        <v>16</v>
      </c>
      <c r="T29" s="169">
        <v>17</v>
      </c>
      <c r="U29" s="169">
        <v>18</v>
      </c>
      <c r="V29" s="169">
        <v>19</v>
      </c>
      <c r="W29" s="169">
        <v>20</v>
      </c>
      <c r="X29" s="169">
        <v>21</v>
      </c>
      <c r="Y29" s="169">
        <v>22</v>
      </c>
      <c r="Z29" s="169">
        <v>23</v>
      </c>
      <c r="AA29" s="169">
        <v>24</v>
      </c>
      <c r="AB29" s="169">
        <v>25</v>
      </c>
      <c r="AC29" s="169">
        <v>26</v>
      </c>
      <c r="AD29" s="169">
        <v>27</v>
      </c>
      <c r="AE29" s="169">
        <v>28</v>
      </c>
      <c r="AF29" s="169">
        <v>29</v>
      </c>
      <c r="AG29" s="169">
        <v>30</v>
      </c>
      <c r="AH29" s="119"/>
      <c r="AI29" s="128" t="s">
        <v>61</v>
      </c>
      <c r="AJ29" s="96"/>
    </row>
    <row r="30" spans="2:36" ht="19" x14ac:dyDescent="0.2">
      <c r="B30" s="94"/>
      <c r="C30" s="148" t="s">
        <v>33</v>
      </c>
      <c r="D30" s="143"/>
      <c r="E30" s="107"/>
      <c r="F30" s="107"/>
      <c r="G30" s="107"/>
      <c r="H30" s="107"/>
      <c r="I30" s="107"/>
      <c r="J30" s="107"/>
      <c r="K30" s="108"/>
      <c r="L30" s="108"/>
      <c r="M30" s="108"/>
      <c r="N30" s="107"/>
      <c r="O30" s="107"/>
      <c r="P30" s="107"/>
      <c r="Q30" s="107"/>
      <c r="R30" s="107"/>
      <c r="S30" s="107"/>
      <c r="T30" s="107"/>
      <c r="U30" s="107"/>
      <c r="V30" s="107"/>
      <c r="W30" s="107"/>
      <c r="X30" s="107"/>
      <c r="Y30" s="107"/>
      <c r="Z30" s="108"/>
      <c r="AA30" s="108"/>
      <c r="AB30" s="108"/>
      <c r="AC30" s="107"/>
      <c r="AD30" s="107"/>
      <c r="AE30" s="107"/>
      <c r="AF30" s="107"/>
      <c r="AG30" s="107"/>
      <c r="AH30" s="119"/>
      <c r="AI30" s="231"/>
      <c r="AJ30" s="96"/>
    </row>
    <row r="31" spans="2:36" ht="19" x14ac:dyDescent="0.2">
      <c r="B31" s="94"/>
      <c r="C31" s="118" t="s">
        <v>3</v>
      </c>
      <c r="D31" s="151"/>
      <c r="E31" s="108"/>
      <c r="F31" s="108"/>
      <c r="G31" s="108"/>
      <c r="H31" s="108"/>
      <c r="I31" s="108"/>
      <c r="J31" s="108"/>
      <c r="K31" s="108"/>
      <c r="L31" s="108"/>
      <c r="M31" s="108"/>
      <c r="N31" s="108"/>
      <c r="O31" s="108"/>
      <c r="P31" s="108"/>
      <c r="Q31" s="108"/>
      <c r="R31" s="108"/>
      <c r="S31" s="108"/>
      <c r="T31" s="108"/>
      <c r="U31" s="108"/>
      <c r="V31" s="108"/>
      <c r="W31" s="108"/>
      <c r="X31" s="108"/>
      <c r="Y31" s="108"/>
      <c r="Z31" s="108"/>
      <c r="AA31" s="108"/>
      <c r="AB31" s="108"/>
      <c r="AC31" s="108"/>
      <c r="AD31" s="108"/>
      <c r="AE31" s="108"/>
      <c r="AF31" s="108"/>
      <c r="AG31" s="108"/>
      <c r="AH31" s="119"/>
      <c r="AI31" s="171" t="str">
        <f>IF(COUNTBLANK(D31:AG31)=30,"",AVERAGE(D31:AG31))</f>
        <v/>
      </c>
      <c r="AJ31" s="96"/>
    </row>
    <row r="32" spans="2:36" ht="19" x14ac:dyDescent="0.2">
      <c r="B32" s="94"/>
      <c r="C32" s="148" t="s">
        <v>34</v>
      </c>
      <c r="D32" s="143"/>
      <c r="E32" s="107"/>
      <c r="F32" s="107"/>
      <c r="G32" s="107"/>
      <c r="H32" s="107"/>
      <c r="I32" s="107"/>
      <c r="J32" s="107"/>
      <c r="K32" s="108"/>
      <c r="L32" s="108"/>
      <c r="M32" s="108"/>
      <c r="N32" s="107"/>
      <c r="O32" s="107"/>
      <c r="P32" s="107"/>
      <c r="Q32" s="107"/>
      <c r="R32" s="107"/>
      <c r="S32" s="107"/>
      <c r="T32" s="107"/>
      <c r="U32" s="107"/>
      <c r="V32" s="107"/>
      <c r="W32" s="107"/>
      <c r="X32" s="107"/>
      <c r="Y32" s="107"/>
      <c r="Z32" s="108"/>
      <c r="AA32" s="108"/>
      <c r="AB32" s="108"/>
      <c r="AC32" s="107"/>
      <c r="AD32" s="107"/>
      <c r="AE32" s="107"/>
      <c r="AF32" s="107"/>
      <c r="AG32" s="107"/>
      <c r="AH32" s="119"/>
      <c r="AI32" s="171" t="str">
        <f t="shared" ref="AI32:AI39" si="4">IF(COUNTBLANK(D32:AG32)=30,"",AVERAGE(D32:AG32))</f>
        <v/>
      </c>
      <c r="AJ32" s="96"/>
    </row>
    <row r="33" spans="2:36" ht="19" x14ac:dyDescent="0.2">
      <c r="B33" s="94"/>
      <c r="C33" s="118" t="s">
        <v>35</v>
      </c>
      <c r="D33" s="143"/>
      <c r="E33" s="107"/>
      <c r="F33" s="107"/>
      <c r="G33" s="107"/>
      <c r="H33" s="107"/>
      <c r="I33" s="107"/>
      <c r="J33" s="107"/>
      <c r="K33" s="108"/>
      <c r="L33" s="108"/>
      <c r="M33" s="108"/>
      <c r="N33" s="107"/>
      <c r="O33" s="108"/>
      <c r="P33" s="107"/>
      <c r="Q33" s="107"/>
      <c r="R33" s="107"/>
      <c r="S33" s="107"/>
      <c r="T33" s="107"/>
      <c r="U33" s="107"/>
      <c r="V33" s="107"/>
      <c r="W33" s="107"/>
      <c r="X33" s="107"/>
      <c r="Y33" s="107"/>
      <c r="Z33" s="108"/>
      <c r="AA33" s="108"/>
      <c r="AB33" s="108"/>
      <c r="AC33" s="107"/>
      <c r="AD33" s="108"/>
      <c r="AE33" s="107"/>
      <c r="AF33" s="107"/>
      <c r="AG33" s="107"/>
      <c r="AH33" s="119"/>
      <c r="AI33" s="171" t="str">
        <f t="shared" si="4"/>
        <v/>
      </c>
      <c r="AJ33" s="96"/>
    </row>
    <row r="34" spans="2:36" ht="19" x14ac:dyDescent="0.2">
      <c r="B34" s="94"/>
      <c r="C34" s="118" t="s">
        <v>36</v>
      </c>
      <c r="D34" s="143"/>
      <c r="E34" s="107"/>
      <c r="F34" s="107"/>
      <c r="G34" s="107"/>
      <c r="H34" s="107"/>
      <c r="I34" s="107"/>
      <c r="J34" s="107"/>
      <c r="K34" s="108"/>
      <c r="L34" s="108"/>
      <c r="M34" s="108"/>
      <c r="N34" s="107"/>
      <c r="O34" s="108"/>
      <c r="P34" s="107"/>
      <c r="Q34" s="107"/>
      <c r="R34" s="107"/>
      <c r="S34" s="107"/>
      <c r="T34" s="107"/>
      <c r="U34" s="107"/>
      <c r="V34" s="107"/>
      <c r="W34" s="107"/>
      <c r="X34" s="107"/>
      <c r="Y34" s="107"/>
      <c r="Z34" s="108"/>
      <c r="AA34" s="108"/>
      <c r="AB34" s="108"/>
      <c r="AC34" s="107"/>
      <c r="AD34" s="108"/>
      <c r="AE34" s="107"/>
      <c r="AF34" s="107"/>
      <c r="AG34" s="107"/>
      <c r="AH34" s="119"/>
      <c r="AI34" s="171" t="str">
        <f t="shared" si="4"/>
        <v/>
      </c>
      <c r="AJ34" s="96"/>
    </row>
    <row r="35" spans="2:36" ht="19" x14ac:dyDescent="0.2">
      <c r="B35" s="94"/>
      <c r="C35" s="147" t="s">
        <v>37</v>
      </c>
      <c r="D35" s="143"/>
      <c r="E35" s="107"/>
      <c r="F35" s="107"/>
      <c r="G35" s="107"/>
      <c r="H35" s="107"/>
      <c r="I35" s="107"/>
      <c r="J35" s="107"/>
      <c r="K35" s="108"/>
      <c r="L35" s="108"/>
      <c r="M35" s="108"/>
      <c r="N35" s="107"/>
      <c r="O35" s="108"/>
      <c r="P35" s="107"/>
      <c r="Q35" s="107"/>
      <c r="R35" s="107"/>
      <c r="S35" s="107"/>
      <c r="T35" s="107"/>
      <c r="U35" s="107"/>
      <c r="V35" s="107"/>
      <c r="W35" s="107"/>
      <c r="X35" s="107"/>
      <c r="Y35" s="107"/>
      <c r="Z35" s="108"/>
      <c r="AA35" s="108"/>
      <c r="AB35" s="108"/>
      <c r="AC35" s="107"/>
      <c r="AD35" s="108"/>
      <c r="AE35" s="107"/>
      <c r="AF35" s="107"/>
      <c r="AG35" s="107"/>
      <c r="AH35" s="119"/>
      <c r="AI35" s="171" t="str">
        <f t="shared" si="4"/>
        <v/>
      </c>
      <c r="AJ35" s="96"/>
    </row>
    <row r="36" spans="2:36" ht="19" x14ac:dyDescent="0.2">
      <c r="B36" s="94"/>
      <c r="C36" s="118" t="s">
        <v>38</v>
      </c>
      <c r="D36" s="143"/>
      <c r="E36" s="107"/>
      <c r="F36" s="107"/>
      <c r="G36" s="107"/>
      <c r="H36" s="107"/>
      <c r="I36" s="107"/>
      <c r="J36" s="107"/>
      <c r="K36" s="108"/>
      <c r="L36" s="108"/>
      <c r="M36" s="108"/>
      <c r="N36" s="107"/>
      <c r="O36" s="108"/>
      <c r="P36" s="107"/>
      <c r="Q36" s="107"/>
      <c r="R36" s="107"/>
      <c r="S36" s="107"/>
      <c r="T36" s="107"/>
      <c r="U36" s="107"/>
      <c r="V36" s="107"/>
      <c r="W36" s="107"/>
      <c r="X36" s="107"/>
      <c r="Y36" s="107"/>
      <c r="Z36" s="108"/>
      <c r="AA36" s="108"/>
      <c r="AB36" s="108"/>
      <c r="AC36" s="107"/>
      <c r="AD36" s="108"/>
      <c r="AE36" s="107"/>
      <c r="AF36" s="107"/>
      <c r="AG36" s="107"/>
      <c r="AH36" s="119"/>
      <c r="AI36" s="171" t="str">
        <f t="shared" si="4"/>
        <v/>
      </c>
      <c r="AJ36" s="96"/>
    </row>
    <row r="37" spans="2:36" ht="19" x14ac:dyDescent="0.2">
      <c r="B37" s="94"/>
      <c r="C37" s="148" t="s">
        <v>141</v>
      </c>
      <c r="D37" s="143"/>
      <c r="E37" s="107"/>
      <c r="F37" s="107"/>
      <c r="G37" s="107"/>
      <c r="H37" s="107"/>
      <c r="I37" s="107"/>
      <c r="J37" s="107"/>
      <c r="K37" s="108"/>
      <c r="L37" s="108"/>
      <c r="M37" s="108"/>
      <c r="N37" s="107"/>
      <c r="O37" s="108"/>
      <c r="P37" s="107"/>
      <c r="Q37" s="107"/>
      <c r="R37" s="107"/>
      <c r="S37" s="107"/>
      <c r="T37" s="107"/>
      <c r="U37" s="107"/>
      <c r="V37" s="107"/>
      <c r="W37" s="107"/>
      <c r="X37" s="107"/>
      <c r="Y37" s="107"/>
      <c r="Z37" s="108"/>
      <c r="AA37" s="108"/>
      <c r="AB37" s="108"/>
      <c r="AC37" s="107"/>
      <c r="AD37" s="108"/>
      <c r="AE37" s="107"/>
      <c r="AF37" s="107"/>
      <c r="AG37" s="107"/>
      <c r="AH37" s="119"/>
      <c r="AI37" s="171" t="str">
        <f t="shared" si="4"/>
        <v/>
      </c>
      <c r="AJ37" s="96"/>
    </row>
    <row r="38" spans="2:36" ht="19" x14ac:dyDescent="0.2">
      <c r="B38" s="94"/>
      <c r="C38" s="118" t="s">
        <v>39</v>
      </c>
      <c r="D38" s="143"/>
      <c r="E38" s="107"/>
      <c r="F38" s="107"/>
      <c r="G38" s="107"/>
      <c r="H38" s="107"/>
      <c r="I38" s="107"/>
      <c r="J38" s="107"/>
      <c r="K38" s="108"/>
      <c r="L38" s="108"/>
      <c r="M38" s="108"/>
      <c r="N38" s="107"/>
      <c r="O38" s="108"/>
      <c r="P38" s="107"/>
      <c r="Q38" s="107"/>
      <c r="R38" s="107"/>
      <c r="S38" s="107"/>
      <c r="T38" s="107"/>
      <c r="U38" s="107"/>
      <c r="V38" s="107"/>
      <c r="W38" s="107"/>
      <c r="X38" s="107"/>
      <c r="Y38" s="107"/>
      <c r="Z38" s="108"/>
      <c r="AA38" s="108"/>
      <c r="AB38" s="108"/>
      <c r="AC38" s="107"/>
      <c r="AD38" s="108"/>
      <c r="AE38" s="107"/>
      <c r="AF38" s="107"/>
      <c r="AG38" s="107"/>
      <c r="AH38" s="119"/>
      <c r="AI38" s="171" t="str">
        <f t="shared" si="4"/>
        <v/>
      </c>
      <c r="AJ38" s="96"/>
    </row>
    <row r="39" spans="2:36" ht="19" x14ac:dyDescent="0.2">
      <c r="B39" s="94"/>
      <c r="C39" s="118" t="s">
        <v>40</v>
      </c>
      <c r="D39" s="143"/>
      <c r="E39" s="107"/>
      <c r="F39" s="107"/>
      <c r="G39" s="107"/>
      <c r="H39" s="107"/>
      <c r="I39" s="107"/>
      <c r="J39" s="107"/>
      <c r="K39" s="108"/>
      <c r="L39" s="108"/>
      <c r="M39" s="108"/>
      <c r="N39" s="107"/>
      <c r="O39" s="108"/>
      <c r="P39" s="107"/>
      <c r="Q39" s="107"/>
      <c r="R39" s="107"/>
      <c r="S39" s="107"/>
      <c r="T39" s="107"/>
      <c r="U39" s="107"/>
      <c r="V39" s="107"/>
      <c r="W39" s="107"/>
      <c r="X39" s="107"/>
      <c r="Y39" s="107"/>
      <c r="Z39" s="108"/>
      <c r="AA39" s="108"/>
      <c r="AB39" s="108"/>
      <c r="AC39" s="107"/>
      <c r="AD39" s="108"/>
      <c r="AE39" s="107"/>
      <c r="AF39" s="107"/>
      <c r="AG39" s="107"/>
      <c r="AH39" s="119"/>
      <c r="AI39" s="171" t="str">
        <f t="shared" si="4"/>
        <v/>
      </c>
      <c r="AJ39" s="96"/>
    </row>
    <row r="40" spans="2:36" ht="20" thickBot="1" x14ac:dyDescent="0.25">
      <c r="B40" s="94"/>
      <c r="C40" s="114" t="s">
        <v>142</v>
      </c>
      <c r="D40" s="144"/>
      <c r="E40" s="109"/>
      <c r="F40" s="109"/>
      <c r="G40" s="109"/>
      <c r="H40" s="109"/>
      <c r="I40" s="109"/>
      <c r="J40" s="109"/>
      <c r="K40" s="110"/>
      <c r="L40" s="110"/>
      <c r="M40" s="110"/>
      <c r="N40" s="109"/>
      <c r="O40" s="110"/>
      <c r="P40" s="109"/>
      <c r="Q40" s="109"/>
      <c r="R40" s="109"/>
      <c r="S40" s="109"/>
      <c r="T40" s="109"/>
      <c r="U40" s="109"/>
      <c r="V40" s="109"/>
      <c r="W40" s="109"/>
      <c r="X40" s="109"/>
      <c r="Y40" s="109"/>
      <c r="Z40" s="110"/>
      <c r="AA40" s="110"/>
      <c r="AB40" s="110"/>
      <c r="AC40" s="109"/>
      <c r="AD40" s="110"/>
      <c r="AE40" s="109"/>
      <c r="AF40" s="109"/>
      <c r="AG40" s="109"/>
      <c r="AH40" s="120"/>
      <c r="AI40" s="232"/>
      <c r="AJ40" s="96"/>
    </row>
    <row r="41" spans="2:36" ht="19" x14ac:dyDescent="0.2">
      <c r="B41" s="94"/>
      <c r="C41" s="129" t="s">
        <v>143</v>
      </c>
      <c r="D41" s="150"/>
      <c r="E41" s="113"/>
      <c r="F41" s="113"/>
      <c r="G41" s="113"/>
      <c r="H41" s="113"/>
      <c r="I41" s="113"/>
      <c r="J41" s="113"/>
      <c r="K41" s="113"/>
      <c r="L41" s="113"/>
      <c r="M41" s="113"/>
      <c r="N41" s="113"/>
      <c r="O41" s="113"/>
      <c r="P41" s="113"/>
      <c r="Q41" s="113"/>
      <c r="R41" s="113"/>
      <c r="S41" s="113"/>
      <c r="T41" s="113"/>
      <c r="U41" s="113"/>
      <c r="V41" s="113"/>
      <c r="W41" s="113"/>
      <c r="X41" s="113"/>
      <c r="Y41" s="113"/>
      <c r="Z41" s="113"/>
      <c r="AA41" s="113"/>
      <c r="AB41" s="113"/>
      <c r="AC41" s="113"/>
      <c r="AD41" s="113"/>
      <c r="AE41" s="113"/>
      <c r="AF41" s="113"/>
      <c r="AG41" s="113"/>
      <c r="AH41" s="218"/>
      <c r="AI41" s="219" t="str">
        <f t="shared" ref="AI41:AI50" si="5">IF(COUNTBLANK(D41:AG41)=30,"",AVERAGE(D41:AG41))</f>
        <v/>
      </c>
      <c r="AJ41" s="96"/>
    </row>
    <row r="42" spans="2:36" ht="19" x14ac:dyDescent="0.2">
      <c r="B42" s="94"/>
      <c r="C42" s="130" t="s">
        <v>41</v>
      </c>
      <c r="D42" s="151"/>
      <c r="E42" s="108"/>
      <c r="F42" s="108"/>
      <c r="G42" s="108"/>
      <c r="H42" s="108"/>
      <c r="I42" s="108"/>
      <c r="J42" s="108"/>
      <c r="K42" s="108"/>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19"/>
      <c r="AI42" s="171" t="str">
        <f t="shared" si="5"/>
        <v/>
      </c>
      <c r="AJ42" s="96"/>
    </row>
    <row r="43" spans="2:36" ht="19" x14ac:dyDescent="0.2">
      <c r="B43" s="94"/>
      <c r="C43" s="130" t="s">
        <v>42</v>
      </c>
      <c r="D43" s="151"/>
      <c r="E43" s="108"/>
      <c r="F43" s="108"/>
      <c r="G43" s="108"/>
      <c r="H43" s="108"/>
      <c r="I43" s="108"/>
      <c r="J43" s="108"/>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8"/>
      <c r="AH43" s="119"/>
      <c r="AI43" s="171" t="str">
        <f t="shared" si="5"/>
        <v/>
      </c>
      <c r="AJ43" s="96"/>
    </row>
    <row r="44" spans="2:36" ht="19" x14ac:dyDescent="0.2">
      <c r="B44" s="94"/>
      <c r="C44" s="130" t="s">
        <v>43</v>
      </c>
      <c r="D44" s="151"/>
      <c r="E44" s="108"/>
      <c r="F44" s="108"/>
      <c r="G44" s="108"/>
      <c r="H44" s="108"/>
      <c r="I44" s="108"/>
      <c r="J44" s="108"/>
      <c r="K44" s="108"/>
      <c r="L44" s="108"/>
      <c r="M44" s="108"/>
      <c r="N44" s="108"/>
      <c r="O44" s="108"/>
      <c r="P44" s="108"/>
      <c r="Q44" s="108"/>
      <c r="R44" s="108"/>
      <c r="S44" s="108"/>
      <c r="T44" s="108"/>
      <c r="U44" s="108"/>
      <c r="V44" s="108"/>
      <c r="W44" s="108"/>
      <c r="X44" s="108"/>
      <c r="Y44" s="108"/>
      <c r="Z44" s="108"/>
      <c r="AA44" s="108"/>
      <c r="AB44" s="108"/>
      <c r="AC44" s="108"/>
      <c r="AD44" s="108"/>
      <c r="AE44" s="108"/>
      <c r="AF44" s="108"/>
      <c r="AG44" s="108"/>
      <c r="AH44" s="119"/>
      <c r="AI44" s="171" t="str">
        <f t="shared" si="5"/>
        <v/>
      </c>
      <c r="AJ44" s="96"/>
    </row>
    <row r="45" spans="2:36" ht="19" x14ac:dyDescent="0.2">
      <c r="B45" s="94"/>
      <c r="C45" s="130" t="s">
        <v>144</v>
      </c>
      <c r="D45" s="151"/>
      <c r="E45" s="108"/>
      <c r="F45" s="108"/>
      <c r="G45" s="108"/>
      <c r="H45" s="108"/>
      <c r="I45" s="108"/>
      <c r="J45" s="108"/>
      <c r="K45" s="108"/>
      <c r="L45" s="108"/>
      <c r="M45" s="108"/>
      <c r="N45" s="108"/>
      <c r="O45" s="108"/>
      <c r="P45" s="108"/>
      <c r="Q45" s="108"/>
      <c r="R45" s="108"/>
      <c r="S45" s="108"/>
      <c r="T45" s="108"/>
      <c r="U45" s="108"/>
      <c r="V45" s="108"/>
      <c r="W45" s="108"/>
      <c r="X45" s="108"/>
      <c r="Y45" s="108"/>
      <c r="Z45" s="108"/>
      <c r="AA45" s="108"/>
      <c r="AB45" s="108"/>
      <c r="AC45" s="108"/>
      <c r="AD45" s="108"/>
      <c r="AE45" s="108"/>
      <c r="AF45" s="108"/>
      <c r="AG45" s="108"/>
      <c r="AH45" s="119"/>
      <c r="AI45" s="171" t="str">
        <f t="shared" si="5"/>
        <v/>
      </c>
      <c r="AJ45" s="96"/>
    </row>
    <row r="46" spans="2:36" ht="20" thickBot="1" x14ac:dyDescent="0.25">
      <c r="B46" s="94"/>
      <c r="C46" s="131" t="s">
        <v>44</v>
      </c>
      <c r="D46" s="22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110"/>
      <c r="AE46" s="110"/>
      <c r="AF46" s="110"/>
      <c r="AG46" s="110"/>
      <c r="AH46" s="120"/>
      <c r="AI46" s="176" t="str">
        <f t="shared" si="5"/>
        <v/>
      </c>
      <c r="AJ46" s="96"/>
    </row>
    <row r="47" spans="2:36" ht="19" x14ac:dyDescent="0.2">
      <c r="B47" s="94"/>
      <c r="C47" s="129" t="s">
        <v>45</v>
      </c>
      <c r="D47" s="145"/>
      <c r="E47" s="112"/>
      <c r="F47" s="112"/>
      <c r="G47" s="112"/>
      <c r="H47" s="112"/>
      <c r="I47" s="112"/>
      <c r="J47" s="112"/>
      <c r="K47" s="113"/>
      <c r="L47" s="113"/>
      <c r="M47" s="113"/>
      <c r="N47" s="112"/>
      <c r="O47" s="112"/>
      <c r="P47" s="112"/>
      <c r="Q47" s="112"/>
      <c r="R47" s="112"/>
      <c r="S47" s="112"/>
      <c r="T47" s="112"/>
      <c r="U47" s="112"/>
      <c r="V47" s="112"/>
      <c r="W47" s="112"/>
      <c r="X47" s="112"/>
      <c r="Y47" s="113"/>
      <c r="Z47" s="113"/>
      <c r="AA47" s="113"/>
      <c r="AB47" s="112"/>
      <c r="AC47" s="112"/>
      <c r="AD47" s="112"/>
      <c r="AE47" s="112"/>
      <c r="AF47" s="112"/>
      <c r="AG47" s="112"/>
      <c r="AH47" s="218"/>
      <c r="AI47" s="132" t="str">
        <f t="shared" si="5"/>
        <v/>
      </c>
      <c r="AJ47" s="96"/>
    </row>
    <row r="48" spans="2:36" ht="19" x14ac:dyDescent="0.2">
      <c r="B48" s="94"/>
      <c r="C48" s="130" t="s">
        <v>46</v>
      </c>
      <c r="D48" s="143"/>
      <c r="E48" s="107"/>
      <c r="F48" s="107"/>
      <c r="G48" s="107"/>
      <c r="H48" s="107"/>
      <c r="I48" s="107"/>
      <c r="J48" s="107"/>
      <c r="K48" s="108"/>
      <c r="L48" s="108"/>
      <c r="M48" s="108"/>
      <c r="N48" s="107"/>
      <c r="O48" s="107"/>
      <c r="P48" s="107"/>
      <c r="Q48" s="107"/>
      <c r="R48" s="107"/>
      <c r="S48" s="107"/>
      <c r="T48" s="107"/>
      <c r="U48" s="107"/>
      <c r="V48" s="107"/>
      <c r="W48" s="107"/>
      <c r="X48" s="107"/>
      <c r="Y48" s="108"/>
      <c r="Z48" s="108"/>
      <c r="AA48" s="108"/>
      <c r="AB48" s="107"/>
      <c r="AC48" s="107"/>
      <c r="AD48" s="107"/>
      <c r="AE48" s="107"/>
      <c r="AF48" s="107"/>
      <c r="AG48" s="107"/>
      <c r="AH48" s="119"/>
      <c r="AI48" s="172" t="str">
        <f t="shared" si="5"/>
        <v/>
      </c>
      <c r="AJ48" s="96"/>
    </row>
    <row r="49" spans="2:36" ht="20" thickBot="1" x14ac:dyDescent="0.25">
      <c r="B49" s="94"/>
      <c r="C49" s="131" t="s">
        <v>47</v>
      </c>
      <c r="D49" s="144"/>
      <c r="E49" s="109"/>
      <c r="F49" s="109"/>
      <c r="G49" s="109"/>
      <c r="H49" s="109"/>
      <c r="I49" s="109"/>
      <c r="J49" s="109"/>
      <c r="K49" s="110"/>
      <c r="L49" s="110"/>
      <c r="M49" s="110"/>
      <c r="N49" s="109"/>
      <c r="O49" s="109"/>
      <c r="P49" s="109"/>
      <c r="Q49" s="109"/>
      <c r="R49" s="109"/>
      <c r="S49" s="109"/>
      <c r="T49" s="109"/>
      <c r="U49" s="109"/>
      <c r="V49" s="109"/>
      <c r="W49" s="109"/>
      <c r="X49" s="109"/>
      <c r="Y49" s="110"/>
      <c r="Z49" s="110"/>
      <c r="AA49" s="110"/>
      <c r="AB49" s="109"/>
      <c r="AC49" s="109"/>
      <c r="AD49" s="109"/>
      <c r="AE49" s="109"/>
      <c r="AF49" s="109"/>
      <c r="AG49" s="109"/>
      <c r="AH49" s="120"/>
      <c r="AI49" s="226" t="str">
        <f t="shared" si="5"/>
        <v/>
      </c>
      <c r="AJ49" s="96"/>
    </row>
    <row r="50" spans="2:36" ht="17" thickBot="1" x14ac:dyDescent="0.25">
      <c r="B50" s="94"/>
      <c r="C50" s="221" t="s">
        <v>145</v>
      </c>
      <c r="D50" s="222" t="str">
        <f>IF(COUNTBLANK(D41:D49)=9,"",IF(SUM(D41:D49)&gt;0,0,IF(COUNTBLANK(D41:D49)&lt;&gt;0,"",1)))</f>
        <v/>
      </c>
      <c r="E50" s="222" t="str">
        <f t="shared" ref="E50:AG50" si="6">IF(COUNTBLANK(E41:E49)=9,"",IF(SUM(E41:E49)&gt;0,0,IF(COUNTBLANK(E41:E49)&lt;&gt;0,"",1)))</f>
        <v/>
      </c>
      <c r="F50" s="222" t="str">
        <f t="shared" si="6"/>
        <v/>
      </c>
      <c r="G50" s="222" t="str">
        <f t="shared" si="6"/>
        <v/>
      </c>
      <c r="H50" s="222" t="str">
        <f t="shared" si="6"/>
        <v/>
      </c>
      <c r="I50" s="222" t="str">
        <f t="shared" si="6"/>
        <v/>
      </c>
      <c r="J50" s="222" t="str">
        <f t="shared" si="6"/>
        <v/>
      </c>
      <c r="K50" s="222" t="str">
        <f t="shared" si="6"/>
        <v/>
      </c>
      <c r="L50" s="222" t="str">
        <f t="shared" si="6"/>
        <v/>
      </c>
      <c r="M50" s="222" t="str">
        <f t="shared" si="6"/>
        <v/>
      </c>
      <c r="N50" s="222" t="str">
        <f t="shared" si="6"/>
        <v/>
      </c>
      <c r="O50" s="222" t="str">
        <f t="shared" si="6"/>
        <v/>
      </c>
      <c r="P50" s="222" t="str">
        <f t="shared" si="6"/>
        <v/>
      </c>
      <c r="Q50" s="222" t="str">
        <f t="shared" si="6"/>
        <v/>
      </c>
      <c r="R50" s="222" t="str">
        <f t="shared" si="6"/>
        <v/>
      </c>
      <c r="S50" s="222" t="str">
        <f t="shared" si="6"/>
        <v/>
      </c>
      <c r="T50" s="222" t="str">
        <f t="shared" si="6"/>
        <v/>
      </c>
      <c r="U50" s="222" t="str">
        <f t="shared" si="6"/>
        <v/>
      </c>
      <c r="V50" s="222" t="str">
        <f t="shared" si="6"/>
        <v/>
      </c>
      <c r="W50" s="222" t="str">
        <f t="shared" si="6"/>
        <v/>
      </c>
      <c r="X50" s="222" t="str">
        <f t="shared" si="6"/>
        <v/>
      </c>
      <c r="Y50" s="222" t="str">
        <f t="shared" si="6"/>
        <v/>
      </c>
      <c r="Z50" s="222" t="str">
        <f t="shared" si="6"/>
        <v/>
      </c>
      <c r="AA50" s="222" t="str">
        <f t="shared" si="6"/>
        <v/>
      </c>
      <c r="AB50" s="222" t="str">
        <f t="shared" si="6"/>
        <v/>
      </c>
      <c r="AC50" s="222" t="str">
        <f t="shared" si="6"/>
        <v/>
      </c>
      <c r="AD50" s="222" t="str">
        <f t="shared" si="6"/>
        <v/>
      </c>
      <c r="AE50" s="222" t="str">
        <f t="shared" si="6"/>
        <v/>
      </c>
      <c r="AF50" s="222" t="str">
        <f t="shared" si="6"/>
        <v/>
      </c>
      <c r="AG50" s="222" t="str">
        <f t="shared" si="6"/>
        <v/>
      </c>
      <c r="AH50" s="224" t="str">
        <f>IF(COUNTBLANK(AH41:AH49)&lt;&gt;0,"",IF(SUM(AH41:AH49)=0,1,0))</f>
        <v/>
      </c>
      <c r="AI50" s="225" t="str">
        <f t="shared" si="5"/>
        <v/>
      </c>
      <c r="AJ50" s="96"/>
    </row>
    <row r="51" spans="2:36" ht="19" x14ac:dyDescent="0.2">
      <c r="B51" s="94"/>
      <c r="C51" s="101" t="s">
        <v>48</v>
      </c>
      <c r="D51" s="146"/>
      <c r="E51" s="115"/>
      <c r="F51" s="115"/>
      <c r="G51" s="115"/>
      <c r="H51" s="115"/>
      <c r="I51" s="115"/>
      <c r="J51" s="115"/>
      <c r="K51" s="102"/>
      <c r="L51" s="102"/>
      <c r="M51" s="102"/>
      <c r="N51" s="115"/>
      <c r="O51" s="115"/>
      <c r="P51" s="115"/>
      <c r="Q51" s="115"/>
      <c r="R51" s="115"/>
      <c r="S51" s="115"/>
      <c r="T51" s="115"/>
      <c r="U51" s="115"/>
      <c r="V51" s="115"/>
      <c r="W51" s="115"/>
      <c r="X51" s="115"/>
      <c r="Y51" s="115"/>
      <c r="Z51" s="102"/>
      <c r="AA51" s="102"/>
      <c r="AB51" s="102"/>
      <c r="AC51" s="115"/>
      <c r="AD51" s="115"/>
      <c r="AE51" s="115"/>
      <c r="AF51" s="115"/>
      <c r="AG51" s="115"/>
      <c r="AH51" s="121"/>
      <c r="AI51" s="177"/>
      <c r="AJ51" s="96"/>
    </row>
    <row r="52" spans="2:36" ht="19" x14ac:dyDescent="0.2">
      <c r="B52" s="94"/>
      <c r="C52" s="148" t="s">
        <v>49</v>
      </c>
      <c r="D52" s="143"/>
      <c r="E52" s="107"/>
      <c r="F52" s="107"/>
      <c r="G52" s="107"/>
      <c r="H52" s="107"/>
      <c r="I52" s="107"/>
      <c r="J52" s="107"/>
      <c r="K52" s="108"/>
      <c r="L52" s="108"/>
      <c r="M52" s="108"/>
      <c r="N52" s="107"/>
      <c r="O52" s="107"/>
      <c r="P52" s="107"/>
      <c r="Q52" s="107"/>
      <c r="R52" s="107"/>
      <c r="S52" s="107"/>
      <c r="T52" s="107"/>
      <c r="U52" s="107"/>
      <c r="V52" s="107"/>
      <c r="W52" s="107"/>
      <c r="X52" s="107"/>
      <c r="Y52" s="107"/>
      <c r="Z52" s="108"/>
      <c r="AA52" s="108"/>
      <c r="AB52" s="108"/>
      <c r="AC52" s="107"/>
      <c r="AD52" s="107"/>
      <c r="AE52" s="107"/>
      <c r="AF52" s="107"/>
      <c r="AG52" s="107"/>
      <c r="AH52" s="119"/>
      <c r="AI52" s="173"/>
      <c r="AJ52" s="96"/>
    </row>
    <row r="53" spans="2:36" ht="19" x14ac:dyDescent="0.2">
      <c r="B53" s="94"/>
      <c r="C53" s="148" t="s">
        <v>50</v>
      </c>
      <c r="D53" s="143"/>
      <c r="E53" s="107"/>
      <c r="F53" s="107"/>
      <c r="G53" s="107"/>
      <c r="H53" s="107"/>
      <c r="I53" s="107"/>
      <c r="J53" s="107"/>
      <c r="K53" s="108"/>
      <c r="L53" s="108"/>
      <c r="M53" s="108"/>
      <c r="N53" s="107"/>
      <c r="O53" s="107"/>
      <c r="P53" s="107"/>
      <c r="Q53" s="107"/>
      <c r="R53" s="107"/>
      <c r="S53" s="107"/>
      <c r="T53" s="107"/>
      <c r="U53" s="107"/>
      <c r="V53" s="107"/>
      <c r="W53" s="107"/>
      <c r="X53" s="107"/>
      <c r="Y53" s="107"/>
      <c r="Z53" s="108"/>
      <c r="AA53" s="108"/>
      <c r="AB53" s="108"/>
      <c r="AC53" s="107"/>
      <c r="AD53" s="107"/>
      <c r="AE53" s="107"/>
      <c r="AF53" s="107"/>
      <c r="AG53" s="107"/>
      <c r="AH53" s="119"/>
      <c r="AI53" s="173"/>
      <c r="AJ53" s="96"/>
    </row>
    <row r="54" spans="2:36" ht="20" thickBot="1" x14ac:dyDescent="0.25">
      <c r="B54" s="94"/>
      <c r="C54" s="104" t="s">
        <v>51</v>
      </c>
      <c r="D54" s="149"/>
      <c r="E54" s="122"/>
      <c r="F54" s="122"/>
      <c r="G54" s="122"/>
      <c r="H54" s="122"/>
      <c r="I54" s="122"/>
      <c r="J54" s="122"/>
      <c r="K54" s="123"/>
      <c r="L54" s="123"/>
      <c r="M54" s="123"/>
      <c r="N54" s="122"/>
      <c r="O54" s="122"/>
      <c r="P54" s="122"/>
      <c r="Q54" s="122"/>
      <c r="R54" s="122"/>
      <c r="S54" s="122"/>
      <c r="T54" s="122"/>
      <c r="U54" s="122"/>
      <c r="V54" s="122"/>
      <c r="W54" s="122"/>
      <c r="X54" s="122"/>
      <c r="Y54" s="122"/>
      <c r="Z54" s="123"/>
      <c r="AA54" s="123"/>
      <c r="AB54" s="123"/>
      <c r="AC54" s="122"/>
      <c r="AD54" s="122"/>
      <c r="AE54" s="122"/>
      <c r="AF54" s="122"/>
      <c r="AG54" s="122"/>
      <c r="AH54" s="170"/>
      <c r="AI54" s="174"/>
      <c r="AJ54" s="96"/>
    </row>
    <row r="55" spans="2:36" ht="167.25" customHeight="1" thickBot="1" x14ac:dyDescent="0.25">
      <c r="B55" s="94"/>
      <c r="C55" s="105" t="s">
        <v>59</v>
      </c>
      <c r="D55" s="168"/>
      <c r="E55" s="165"/>
      <c r="F55" s="165"/>
      <c r="G55" s="165"/>
      <c r="H55" s="165"/>
      <c r="I55" s="165"/>
      <c r="J55" s="165"/>
      <c r="K55" s="165"/>
      <c r="L55" s="165"/>
      <c r="M55" s="165"/>
      <c r="N55" s="165"/>
      <c r="O55" s="165"/>
      <c r="P55" s="165"/>
      <c r="Q55" s="165"/>
      <c r="R55" s="165"/>
      <c r="S55" s="165"/>
      <c r="T55" s="165"/>
      <c r="U55" s="165"/>
      <c r="V55" s="165"/>
      <c r="W55" s="165"/>
      <c r="X55" s="165"/>
      <c r="Y55" s="165"/>
      <c r="Z55" s="165"/>
      <c r="AA55" s="165"/>
      <c r="AB55" s="165"/>
      <c r="AC55" s="165"/>
      <c r="AD55" s="165"/>
      <c r="AE55" s="165"/>
      <c r="AF55" s="165"/>
      <c r="AG55" s="165"/>
      <c r="AH55" s="166"/>
      <c r="AI55" s="167"/>
      <c r="AJ55" s="96"/>
    </row>
    <row r="56" spans="2:36" ht="17" thickBot="1" x14ac:dyDescent="0.25">
      <c r="B56" s="391" t="s">
        <v>133</v>
      </c>
      <c r="C56" s="392"/>
      <c r="D56" s="392"/>
      <c r="E56" s="392"/>
      <c r="F56" s="392"/>
      <c r="G56" s="392"/>
      <c r="H56" s="392"/>
      <c r="I56" s="392"/>
      <c r="J56" s="392"/>
      <c r="K56" s="392"/>
      <c r="L56" s="392"/>
      <c r="M56" s="392"/>
      <c r="N56" s="392"/>
      <c r="O56" s="392"/>
      <c r="P56" s="392"/>
      <c r="Q56" s="392"/>
      <c r="R56" s="392"/>
      <c r="S56" s="392"/>
      <c r="T56" s="392"/>
      <c r="U56" s="392"/>
      <c r="V56" s="392"/>
      <c r="W56" s="392"/>
      <c r="X56" s="392"/>
      <c r="Y56" s="392"/>
      <c r="Z56" s="392"/>
      <c r="AA56" s="392"/>
      <c r="AB56" s="392"/>
      <c r="AC56" s="392"/>
      <c r="AD56" s="392"/>
      <c r="AE56" s="392"/>
      <c r="AF56" s="392"/>
      <c r="AG56" s="392"/>
      <c r="AH56" s="392"/>
      <c r="AI56" s="392"/>
      <c r="AJ56" s="393"/>
    </row>
  </sheetData>
  <sheetProtection algorithmName="SHA-512" hashValue="vjM8OjOmPChChNWOhycs6aqLdZcHtBYqRUlH7Df+18I/kp7o2v65FmSLfXscDP3HvpSTXt5L+FyrkFdWaHh2bA==" saltValue="pWvvA8Z6BWvCdxxDt81p2A==" spinCount="100000" sheet="1" objects="1" scenarios="1"/>
  <mergeCells count="10">
    <mergeCell ref="D11:AI11"/>
    <mergeCell ref="D28:AI28"/>
    <mergeCell ref="B56:AJ56"/>
    <mergeCell ref="C28:C29"/>
    <mergeCell ref="V8:AC8"/>
    <mergeCell ref="O8:U8"/>
    <mergeCell ref="G8:N8"/>
    <mergeCell ref="V9:AC9"/>
    <mergeCell ref="O9:U9"/>
    <mergeCell ref="G9:N9"/>
  </mergeCells>
  <conditionalFormatting sqref="AI13:AI21 D25:F25">
    <cfRule type="containsBlanks" dxfId="665" priority="41" stopIfTrue="1">
      <formula>LEN(TRIM(D13))=0</formula>
    </cfRule>
  </conditionalFormatting>
  <conditionalFormatting sqref="AI15:AI21">
    <cfRule type="cellIs" dxfId="664" priority="40" operator="equal">
      <formula>3</formula>
    </cfRule>
    <cfRule type="cellIs" dxfId="663" priority="42" operator="equal">
      <formula>2</formula>
    </cfRule>
    <cfRule type="cellIs" dxfId="662" priority="43" operator="equal">
      <formula>1</formula>
    </cfRule>
    <cfRule type="cellIs" dxfId="661" priority="44" operator="equal">
      <formula>0</formula>
    </cfRule>
  </conditionalFormatting>
  <conditionalFormatting sqref="AI23">
    <cfRule type="containsBlanks" dxfId="660" priority="36" stopIfTrue="1">
      <formula>LEN(TRIM(AI23))=0</formula>
    </cfRule>
  </conditionalFormatting>
  <conditionalFormatting sqref="AI23">
    <cfRule type="cellIs" dxfId="659" priority="35" operator="equal">
      <formula>3</formula>
    </cfRule>
    <cfRule type="cellIs" dxfId="658" priority="37" operator="equal">
      <formula>2</formula>
    </cfRule>
    <cfRule type="cellIs" dxfId="657" priority="38" operator="equal">
      <formula>1</formula>
    </cfRule>
    <cfRule type="cellIs" dxfId="656" priority="39" operator="equal">
      <formula>0</formula>
    </cfRule>
  </conditionalFormatting>
  <conditionalFormatting sqref="AI24">
    <cfRule type="containsBlanks" dxfId="655" priority="31" stopIfTrue="1">
      <formula>LEN(TRIM(AI24))=0</formula>
    </cfRule>
  </conditionalFormatting>
  <conditionalFormatting sqref="AI24">
    <cfRule type="cellIs" dxfId="654" priority="30" operator="equal">
      <formula>3</formula>
    </cfRule>
    <cfRule type="cellIs" dxfId="653" priority="32" operator="equal">
      <formula>2</formula>
    </cfRule>
    <cfRule type="cellIs" dxfId="652" priority="33" operator="equal">
      <formula>1</formula>
    </cfRule>
    <cfRule type="cellIs" dxfId="651" priority="34" operator="equal">
      <formula>0</formula>
    </cfRule>
  </conditionalFormatting>
  <conditionalFormatting sqref="D26:AI26">
    <cfRule type="containsBlanks" dxfId="650" priority="15" stopIfTrue="1">
      <formula>LEN(TRIM(D26))=0</formula>
    </cfRule>
  </conditionalFormatting>
  <conditionalFormatting sqref="H26 R26 AB26 E26">
    <cfRule type="containsBlanks" dxfId="649" priority="26">
      <formula>LEN(TRIM(E26))=0</formula>
    </cfRule>
  </conditionalFormatting>
  <conditionalFormatting sqref="H26 R26 AB26 E26">
    <cfRule type="cellIs" dxfId="648" priority="22" operator="equal">
      <formula>3</formula>
    </cfRule>
    <cfRule type="cellIs" dxfId="647" priority="23" operator="equal">
      <formula>2</formula>
    </cfRule>
    <cfRule type="cellIs" dxfId="646" priority="24" operator="equal">
      <formula>1</formula>
    </cfRule>
    <cfRule type="cellIs" dxfId="645" priority="25" operator="equal">
      <formula>0</formula>
    </cfRule>
  </conditionalFormatting>
  <conditionalFormatting sqref="K26 U26 AE26">
    <cfRule type="containsBlanks" dxfId="644" priority="21">
      <formula>LEN(TRIM(K26))=0</formula>
    </cfRule>
  </conditionalFormatting>
  <conditionalFormatting sqref="K26 U26 AE26">
    <cfRule type="cellIs" dxfId="643" priority="17" operator="equal">
      <formula>3</formula>
    </cfRule>
    <cfRule type="cellIs" dxfId="642" priority="18" operator="equal">
      <formula>2</formula>
    </cfRule>
    <cfRule type="cellIs" dxfId="641" priority="19" operator="equal">
      <formula>1</formula>
    </cfRule>
    <cfRule type="cellIs" dxfId="640" priority="20" operator="equal">
      <formula>0</formula>
    </cfRule>
  </conditionalFormatting>
  <conditionalFormatting sqref="K26 U26 AE26">
    <cfRule type="containsBlanks" dxfId="639" priority="16">
      <formula>LEN(TRIM(K26))=0</formula>
    </cfRule>
  </conditionalFormatting>
  <conditionalFormatting sqref="D26:AI26">
    <cfRule type="cellIs" dxfId="638" priority="14" operator="equal">
      <formula>3</formula>
    </cfRule>
    <cfRule type="cellIs" dxfId="637" priority="27" operator="equal">
      <formula>2</formula>
    </cfRule>
    <cfRule type="cellIs" dxfId="636" priority="28" operator="equal">
      <formula>1</formula>
    </cfRule>
    <cfRule type="cellIs" dxfId="635" priority="29" operator="equal">
      <formula>0</formula>
    </cfRule>
  </conditionalFormatting>
  <conditionalFormatting sqref="G25:AI25">
    <cfRule type="containsBlanks" dxfId="634" priority="13" stopIfTrue="1">
      <formula>LEN(TRIM(G25))=0</formula>
    </cfRule>
  </conditionalFormatting>
  <conditionalFormatting sqref="AI30:AI54">
    <cfRule type="containsBlanks" dxfId="633" priority="6" stopIfTrue="1">
      <formula>LEN(TRIM(AI30))=0</formula>
    </cfRule>
  </conditionalFormatting>
  <conditionalFormatting sqref="AI39 AI30:AI37">
    <cfRule type="cellIs" dxfId="632" priority="11" operator="between">
      <formula>0</formula>
      <formula>0.25</formula>
    </cfRule>
    <cfRule type="cellIs" dxfId="631" priority="12" operator="between">
      <formula>0.25</formula>
      <formula>0.5</formula>
    </cfRule>
  </conditionalFormatting>
  <conditionalFormatting sqref="AI38">
    <cfRule type="cellIs" dxfId="630" priority="7" operator="between">
      <formula>0</formula>
      <formula>0.25</formula>
    </cfRule>
    <cfRule type="cellIs" dxfId="629" priority="8" operator="between">
      <formula>0.25</formula>
      <formula>0.5</formula>
    </cfRule>
    <cfRule type="cellIs" dxfId="628" priority="9" operator="between">
      <formula>0.5</formula>
      <formula>0.75</formula>
    </cfRule>
    <cfRule type="cellIs" dxfId="627" priority="10" operator="between">
      <formula>0.75</formula>
      <formula>1</formula>
    </cfRule>
  </conditionalFormatting>
  <conditionalFormatting sqref="AI22">
    <cfRule type="containsBlanks" dxfId="626" priority="2" stopIfTrue="1">
      <formula>LEN(TRIM(AI22))=0</formula>
    </cfRule>
  </conditionalFormatting>
  <conditionalFormatting sqref="AI22">
    <cfRule type="cellIs" dxfId="625" priority="1" operator="equal">
      <formula>3</formula>
    </cfRule>
    <cfRule type="cellIs" dxfId="624" priority="3" operator="equal">
      <formula>2</formula>
    </cfRule>
    <cfRule type="cellIs" dxfId="623" priority="4" operator="equal">
      <formula>1</formula>
    </cfRule>
    <cfRule type="cellIs" dxfId="622" priority="5" operator="equal">
      <formula>0</formula>
    </cfRule>
  </conditionalFormatting>
  <dataValidations count="7">
    <dataValidation type="decimal" errorStyle="warning" allowBlank="1" showErrorMessage="1" error="The weight is outside the expected weight range. Check that the weight is correct and stated in gram." sqref="D13:AG13" xr:uid="{462CE010-1DB7-4CB8-8FA7-14086F12908D}">
      <formula1>10</formula1>
      <formula2>100</formula2>
    </dataValidation>
    <dataValidation type="decimal" errorStyle="warning" allowBlank="1" showErrorMessage="1" error="The length is outside the expected range. Check that the length is correct and stated in cm." sqref="D14:AG14" xr:uid="{6CA2406C-0C67-48FE-83A0-356116DA3F77}">
      <formula1>5</formula1>
      <formula2>25</formula2>
    </dataValidation>
    <dataValidation type="whole" allowBlank="1" showErrorMessage="1" error="The score is outside the range (0-3)" sqref="D16:AG24" xr:uid="{48A07719-8E36-476D-AA29-1A390BC31D7E}">
      <formula1>0</formula1>
      <formula2>3</formula2>
    </dataValidation>
    <dataValidation type="whole" allowBlank="1" showInputMessage="1" showErrorMessage="1" error="The score is outside the interval (1-2). Write 1 for male and 2 for female." sqref="D40:AG40" xr:uid="{80663F3B-AA74-4B46-BD13-FECC3B6E98F6}">
      <formula1>1</formula1>
      <formula2>2</formula2>
    </dataValidation>
    <dataValidation type="whole" allowBlank="1" showErrorMessage="1" error="The score is outside the interval (0-1)" sqref="D41:AG46" xr:uid="{86FBC04E-6255-4898-BF00-4C1F0667D165}">
      <formula1>0</formula1>
      <formula2>1</formula2>
    </dataValidation>
    <dataValidation type="whole" allowBlank="1" showInputMessage="1" showErrorMessage="1" error="The score is outside the interval (0-1)" sqref="D31:AG39" xr:uid="{A3AEED7E-0EC8-4F6E-BE16-BC0D3302E58E}">
      <formula1>0</formula1>
      <formula2>1</formula2>
    </dataValidation>
    <dataValidation type="whole" allowBlank="1" showErrorMessage="1" error="Liver color is outside the range (1-6)" sqref="D30:AG30" xr:uid="{3867F5D1-BFED-49A4-BB67-E262C1E54056}">
      <formula1>1</formula1>
      <formula2>6</formula2>
    </dataValidation>
  </dataValidations>
  <pageMargins left="0.70866141732283472" right="0.70866141732283472" top="0.74803149606299213" bottom="0.7480314960629921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C8771-FDDA-4C34-9903-A6D5ECD8B5BB}">
  <dimension ref="B1:AJ56"/>
  <sheetViews>
    <sheetView zoomScale="80" zoomScaleNormal="80" workbookViewId="0">
      <pane xSplit="3" ySplit="12" topLeftCell="D13" activePane="bottomRight" state="frozen"/>
      <selection activeCell="AL54" sqref="AL54"/>
      <selection pane="topRight" activeCell="AL54" sqref="AL54"/>
      <selection pane="bottomLeft" activeCell="AL54" sqref="AL54"/>
      <selection pane="bottomRight" activeCell="O9" sqref="O9:U9"/>
    </sheetView>
  </sheetViews>
  <sheetFormatPr baseColWidth="10" defaultColWidth="12.5" defaultRowHeight="16" x14ac:dyDescent="0.2"/>
  <cols>
    <col min="1" max="1" width="5.1640625" style="51" customWidth="1"/>
    <col min="2" max="2" width="2.5" style="51" customWidth="1"/>
    <col min="3" max="3" width="33.1640625" style="51" bestFit="1" customWidth="1"/>
    <col min="4" max="33" width="6.6640625" style="51" customWidth="1"/>
    <col min="34" max="34" width="8" style="51" hidden="1" customWidth="1"/>
    <col min="35" max="35" width="18.5" style="51" customWidth="1"/>
    <col min="36" max="36" width="1.6640625" style="51" customWidth="1"/>
    <col min="37" max="37" width="7" style="51" customWidth="1"/>
    <col min="38" max="40" width="12.5" style="51"/>
    <col min="41" max="41" width="26.6640625" style="51" customWidth="1"/>
    <col min="42" max="16384" width="12.5" style="51"/>
  </cols>
  <sheetData>
    <row r="1" spans="2:36" ht="17" thickBot="1" x14ac:dyDescent="0.25"/>
    <row r="2" spans="2:36" x14ac:dyDescent="0.2">
      <c r="B2" s="86"/>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87"/>
    </row>
    <row r="3" spans="2:36" x14ac:dyDescent="0.2">
      <c r="B3" s="94"/>
      <c r="C3" s="214"/>
      <c r="D3" s="214"/>
      <c r="E3" s="214"/>
      <c r="F3" s="214"/>
      <c r="G3" s="214"/>
      <c r="H3" s="214"/>
      <c r="I3" s="214"/>
      <c r="J3" s="214"/>
      <c r="K3" s="214"/>
      <c r="L3" s="214"/>
      <c r="M3" s="214"/>
      <c r="N3" s="214"/>
      <c r="O3" s="214"/>
      <c r="P3" s="214"/>
      <c r="Q3" s="214"/>
      <c r="R3" s="214"/>
      <c r="S3" s="214"/>
      <c r="T3" s="214"/>
      <c r="U3" s="214"/>
      <c r="V3" s="214"/>
      <c r="W3" s="214"/>
      <c r="X3" s="214"/>
      <c r="Y3" s="214"/>
      <c r="Z3" s="214"/>
      <c r="AA3" s="214"/>
      <c r="AB3" s="214"/>
      <c r="AC3" s="214"/>
      <c r="AD3" s="214"/>
      <c r="AE3" s="214"/>
      <c r="AF3" s="214"/>
      <c r="AG3" s="214"/>
      <c r="AH3" s="214"/>
      <c r="AI3" s="214"/>
      <c r="AJ3" s="96"/>
    </row>
    <row r="4" spans="2:36" x14ac:dyDescent="0.2">
      <c r="B4" s="9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96"/>
    </row>
    <row r="5" spans="2:36" x14ac:dyDescent="0.2">
      <c r="B5" s="94"/>
      <c r="C5" s="214"/>
      <c r="D5" s="214"/>
      <c r="E5" s="214"/>
      <c r="F5" s="214"/>
      <c r="G5" s="214"/>
      <c r="H5" s="214"/>
      <c r="I5" s="214"/>
      <c r="J5" s="214"/>
      <c r="K5" s="214"/>
      <c r="L5" s="214"/>
      <c r="M5" s="214"/>
      <c r="N5" s="214"/>
      <c r="O5" s="214"/>
      <c r="P5" s="214"/>
      <c r="Q5" s="214"/>
      <c r="R5" s="214"/>
      <c r="S5" s="214"/>
      <c r="T5" s="214"/>
      <c r="U5" s="214"/>
      <c r="V5" s="214"/>
      <c r="W5" s="214"/>
      <c r="X5" s="214"/>
      <c r="Y5" s="214"/>
      <c r="Z5" s="214"/>
      <c r="AA5" s="214"/>
      <c r="AB5" s="214"/>
      <c r="AC5" s="214"/>
      <c r="AD5" s="214"/>
      <c r="AE5" s="214"/>
      <c r="AF5" s="214"/>
      <c r="AG5" s="214"/>
      <c r="AH5" s="214"/>
      <c r="AI5" s="214"/>
      <c r="AJ5" s="96"/>
    </row>
    <row r="6" spans="2:36" x14ac:dyDescent="0.2">
      <c r="B6" s="94"/>
      <c r="C6" s="214"/>
      <c r="D6" s="214"/>
      <c r="E6" s="214"/>
      <c r="F6" s="214"/>
      <c r="G6" s="214"/>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96"/>
    </row>
    <row r="7" spans="2:36" ht="17" thickBot="1" x14ac:dyDescent="0.25">
      <c r="B7" s="94"/>
      <c r="C7" s="214"/>
      <c r="D7" s="214"/>
      <c r="E7" s="214"/>
      <c r="F7" s="214"/>
      <c r="G7" s="214"/>
      <c r="H7" s="214"/>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4"/>
      <c r="AI7" s="214"/>
      <c r="AJ7" s="96"/>
    </row>
    <row r="8" spans="2:36" s="90" customFormat="1" ht="15" x14ac:dyDescent="0.2">
      <c r="B8" s="88"/>
      <c r="C8" s="211"/>
      <c r="D8" s="211"/>
      <c r="E8" s="211"/>
      <c r="F8" s="211"/>
      <c r="G8" s="394" t="s">
        <v>56</v>
      </c>
      <c r="H8" s="395"/>
      <c r="I8" s="395"/>
      <c r="J8" s="395"/>
      <c r="K8" s="395"/>
      <c r="L8" s="395"/>
      <c r="M8" s="395"/>
      <c r="N8" s="396"/>
      <c r="O8" s="394" t="s">
        <v>55</v>
      </c>
      <c r="P8" s="395"/>
      <c r="Q8" s="395"/>
      <c r="R8" s="395"/>
      <c r="S8" s="395"/>
      <c r="T8" s="395"/>
      <c r="U8" s="396"/>
      <c r="V8" s="394" t="s">
        <v>54</v>
      </c>
      <c r="W8" s="395"/>
      <c r="X8" s="395"/>
      <c r="Y8" s="395"/>
      <c r="Z8" s="395"/>
      <c r="AA8" s="395"/>
      <c r="AB8" s="395"/>
      <c r="AC8" s="396"/>
      <c r="AD8" s="211"/>
      <c r="AE8" s="209"/>
      <c r="AF8" s="209"/>
      <c r="AG8" s="209"/>
      <c r="AH8" s="209"/>
      <c r="AI8" s="209"/>
      <c r="AJ8" s="89"/>
    </row>
    <row r="9" spans="2:36" s="93" customFormat="1" ht="20" thickBot="1" x14ac:dyDescent="0.25">
      <c r="B9" s="91"/>
      <c r="C9" s="212"/>
      <c r="D9" s="212"/>
      <c r="E9" s="212"/>
      <c r="F9" s="212"/>
      <c r="G9" s="400"/>
      <c r="H9" s="401"/>
      <c r="I9" s="401"/>
      <c r="J9" s="401"/>
      <c r="K9" s="401"/>
      <c r="L9" s="401"/>
      <c r="M9" s="401"/>
      <c r="N9" s="402"/>
      <c r="O9" s="400">
        <v>3</v>
      </c>
      <c r="P9" s="401"/>
      <c r="Q9" s="401"/>
      <c r="R9" s="401"/>
      <c r="S9" s="401"/>
      <c r="T9" s="401"/>
      <c r="U9" s="402"/>
      <c r="V9" s="397"/>
      <c r="W9" s="398"/>
      <c r="X9" s="398"/>
      <c r="Y9" s="398"/>
      <c r="Z9" s="398"/>
      <c r="AA9" s="398"/>
      <c r="AB9" s="398"/>
      <c r="AC9" s="399"/>
      <c r="AD9" s="212"/>
      <c r="AE9" s="210"/>
      <c r="AF9" s="210"/>
      <c r="AG9" s="210"/>
      <c r="AH9" s="210"/>
      <c r="AI9" s="210"/>
      <c r="AJ9" s="92"/>
    </row>
    <row r="10" spans="2:36" ht="17" thickBot="1" x14ac:dyDescent="0.25">
      <c r="B10" s="94"/>
      <c r="C10" s="95"/>
      <c r="D10" s="95"/>
      <c r="E10" s="95"/>
      <c r="F10" s="95"/>
      <c r="G10" s="95"/>
      <c r="H10" s="95"/>
      <c r="I10" s="95"/>
      <c r="J10" s="95"/>
      <c r="K10" s="95"/>
      <c r="L10" s="95"/>
      <c r="M10" s="95"/>
      <c r="N10" s="95"/>
      <c r="O10" s="95"/>
      <c r="P10" s="213"/>
      <c r="Q10" s="213"/>
      <c r="R10" s="213"/>
      <c r="S10" s="213"/>
      <c r="T10" s="213"/>
      <c r="U10" s="213"/>
      <c r="V10" s="213"/>
      <c r="W10" s="213"/>
      <c r="X10" s="213"/>
      <c r="Y10" s="213"/>
      <c r="Z10" s="213"/>
      <c r="AA10" s="213"/>
      <c r="AB10" s="213"/>
      <c r="AC10" s="213"/>
      <c r="AD10" s="95"/>
      <c r="AE10" s="95"/>
      <c r="AF10" s="95"/>
      <c r="AG10" s="95"/>
      <c r="AH10" s="95"/>
      <c r="AI10" s="95"/>
      <c r="AJ10" s="96"/>
    </row>
    <row r="11" spans="2:36" ht="22" thickBot="1" x14ac:dyDescent="0.25">
      <c r="B11" s="94"/>
      <c r="C11" s="97"/>
      <c r="D11" s="384" t="s">
        <v>62</v>
      </c>
      <c r="E11" s="384"/>
      <c r="F11" s="384"/>
      <c r="G11" s="384"/>
      <c r="H11" s="384"/>
      <c r="I11" s="384"/>
      <c r="J11" s="384"/>
      <c r="K11" s="384"/>
      <c r="L11" s="384"/>
      <c r="M11" s="384"/>
      <c r="N11" s="384"/>
      <c r="O11" s="384"/>
      <c r="P11" s="384"/>
      <c r="Q11" s="384"/>
      <c r="R11" s="384"/>
      <c r="S11" s="384"/>
      <c r="T11" s="384"/>
      <c r="U11" s="384"/>
      <c r="V11" s="384"/>
      <c r="W11" s="384"/>
      <c r="X11" s="384"/>
      <c r="Y11" s="384"/>
      <c r="Z11" s="384"/>
      <c r="AA11" s="384"/>
      <c r="AB11" s="384"/>
      <c r="AC11" s="384"/>
      <c r="AD11" s="384"/>
      <c r="AE11" s="384"/>
      <c r="AF11" s="384"/>
      <c r="AG11" s="384"/>
      <c r="AH11" s="384"/>
      <c r="AI11" s="385"/>
      <c r="AJ11" s="96"/>
    </row>
    <row r="12" spans="2:36" ht="22" thickBot="1" x14ac:dyDescent="0.25">
      <c r="B12" s="94"/>
      <c r="C12" s="158"/>
      <c r="D12" s="215">
        <v>1</v>
      </c>
      <c r="E12" s="216">
        <v>2</v>
      </c>
      <c r="F12" s="216">
        <v>3</v>
      </c>
      <c r="G12" s="216">
        <v>4</v>
      </c>
      <c r="H12" s="216">
        <v>5</v>
      </c>
      <c r="I12" s="216">
        <v>6</v>
      </c>
      <c r="J12" s="216">
        <v>7</v>
      </c>
      <c r="K12" s="216">
        <v>8</v>
      </c>
      <c r="L12" s="216">
        <v>9</v>
      </c>
      <c r="M12" s="216">
        <v>10</v>
      </c>
      <c r="N12" s="216">
        <v>11</v>
      </c>
      <c r="O12" s="216">
        <v>12</v>
      </c>
      <c r="P12" s="216">
        <v>13</v>
      </c>
      <c r="Q12" s="216">
        <v>14</v>
      </c>
      <c r="R12" s="127">
        <v>15</v>
      </c>
      <c r="S12" s="216">
        <v>16</v>
      </c>
      <c r="T12" s="216">
        <v>17</v>
      </c>
      <c r="U12" s="216">
        <v>18</v>
      </c>
      <c r="V12" s="216">
        <v>19</v>
      </c>
      <c r="W12" s="216">
        <v>20</v>
      </c>
      <c r="X12" s="216">
        <v>21</v>
      </c>
      <c r="Y12" s="216">
        <v>22</v>
      </c>
      <c r="Z12" s="216">
        <v>23</v>
      </c>
      <c r="AA12" s="216">
        <v>24</v>
      </c>
      <c r="AB12" s="216">
        <v>25</v>
      </c>
      <c r="AC12" s="216">
        <v>26</v>
      </c>
      <c r="AD12" s="216">
        <v>27</v>
      </c>
      <c r="AE12" s="216">
        <v>28</v>
      </c>
      <c r="AF12" s="216">
        <v>29</v>
      </c>
      <c r="AG12" s="98">
        <v>30</v>
      </c>
      <c r="AH12" s="99" t="s">
        <v>2</v>
      </c>
      <c r="AI12" s="100" t="s">
        <v>60</v>
      </c>
      <c r="AJ12" s="96"/>
    </row>
    <row r="13" spans="2:36" ht="17" thickBot="1" x14ac:dyDescent="0.25">
      <c r="B13" s="94"/>
      <c r="C13" s="118" t="s">
        <v>24</v>
      </c>
      <c r="D13" s="141"/>
      <c r="E13" s="138"/>
      <c r="F13" s="138"/>
      <c r="G13" s="138"/>
      <c r="H13" s="138"/>
      <c r="I13" s="141"/>
      <c r="J13" s="141"/>
      <c r="K13" s="138"/>
      <c r="L13" s="138"/>
      <c r="M13" s="138"/>
      <c r="N13" s="138"/>
      <c r="O13" s="138"/>
      <c r="P13" s="138"/>
      <c r="Q13" s="138"/>
      <c r="R13" s="138"/>
      <c r="S13" s="138"/>
      <c r="T13" s="138"/>
      <c r="U13" s="138"/>
      <c r="V13" s="138"/>
      <c r="W13" s="138"/>
      <c r="X13" s="138"/>
      <c r="Y13" s="138"/>
      <c r="Z13" s="138"/>
      <c r="AA13" s="141"/>
      <c r="AB13" s="138"/>
      <c r="AC13" s="138"/>
      <c r="AD13" s="138"/>
      <c r="AE13" s="138"/>
      <c r="AF13" s="138"/>
      <c r="AG13" s="138"/>
      <c r="AH13" s="103">
        <f>30-COUNTBLANK(D13:AG13)</f>
        <v>0</v>
      </c>
      <c r="AI13" s="227"/>
      <c r="AJ13" s="96"/>
    </row>
    <row r="14" spans="2:36" ht="17" thickBot="1" x14ac:dyDescent="0.25">
      <c r="B14" s="94"/>
      <c r="C14" s="114" t="s">
        <v>25</v>
      </c>
      <c r="D14" s="142"/>
      <c r="E14" s="139"/>
      <c r="F14" s="139"/>
      <c r="G14" s="139"/>
      <c r="H14" s="139"/>
      <c r="I14" s="139"/>
      <c r="J14" s="142"/>
      <c r="K14" s="139"/>
      <c r="L14" s="139"/>
      <c r="M14" s="139"/>
      <c r="N14" s="139"/>
      <c r="O14" s="139"/>
      <c r="P14" s="139"/>
      <c r="Q14" s="139"/>
      <c r="R14" s="139"/>
      <c r="S14" s="139"/>
      <c r="T14" s="139"/>
      <c r="U14" s="139"/>
      <c r="V14" s="139"/>
      <c r="W14" s="139"/>
      <c r="X14" s="139"/>
      <c r="Y14" s="139"/>
      <c r="Z14" s="139"/>
      <c r="AA14" s="142"/>
      <c r="AB14" s="139"/>
      <c r="AC14" s="139"/>
      <c r="AD14" s="139"/>
      <c r="AE14" s="139"/>
      <c r="AF14" s="139"/>
      <c r="AG14" s="139"/>
      <c r="AH14" s="103">
        <f>30-COUNTBLANK(D14:AG14)</f>
        <v>0</v>
      </c>
      <c r="AI14" s="228"/>
      <c r="AJ14" s="96"/>
    </row>
    <row r="15" spans="2:36" x14ac:dyDescent="0.2">
      <c r="B15" s="94"/>
      <c r="C15" s="157" t="s">
        <v>57</v>
      </c>
      <c r="D15" s="202" t="str" cm="1">
        <f t="array" ref="D15">+IF(COUNTBLANK(D13:D14)&gt;0,"",_xlfn.IFS((10^(3.516)*D13/(10*D14)^(2.559))&gt;=1,0,(10^(3.516)*D13/(10*D14)^(2.559))&gt;=0.9,1,(10^(3.516)*D13/(10*D14)^(2.559))&gt;=0.75,2,(10^(3.516)*D13/(10*D14)^(2.559))&lt;0.75,3))</f>
        <v/>
      </c>
      <c r="E15" s="163" t="str" cm="1">
        <f t="array" ref="E15">+IF(COUNTBLANK(E13:E14)&gt;0,"",_xlfn.IFS((10^(3.516)*E13/(10*E14)^(2.559))&gt;=1,0,(10^(3.516)*E13/(10*E14)^(2.559))&gt;=0.9,1,(10^(3.516)*E13/(10*E14)^(2.559))&gt;=0.75,2,(10^(3.516)*E13/(10*E14)^(2.559))&lt;0.75,3))</f>
        <v/>
      </c>
      <c r="F15" s="163" t="str" cm="1">
        <f t="array" ref="F15">+IF(COUNTBLANK(F13:F14)&gt;0,"",_xlfn.IFS((10^(3.516)*F13/(10*F14)^(2.559))&gt;=1,0,(10^(3.516)*F13/(10*F14)^(2.559))&gt;=0.9,1,(10^(3.516)*F13/(10*F14)^(2.559))&gt;=0.75,2,(10^(3.516)*F13/(10*F14)^(2.559))&lt;0.75,3))</f>
        <v/>
      </c>
      <c r="G15" s="163" t="str" cm="1">
        <f t="array" ref="G15">+IF(COUNTBLANK(G13:G14)&gt;0,"",_xlfn.IFS((10^(3.516)*G13/(10*G14)^(2.559))&gt;=1,0,(10^(3.516)*G13/(10*G14)^(2.559))&gt;=0.9,1,(10^(3.516)*G13/(10*G14)^(2.559))&gt;=0.75,2,(10^(3.516)*G13/(10*G14)^(2.559))&lt;0.75,3))</f>
        <v/>
      </c>
      <c r="H15" s="163" t="str" cm="1">
        <f t="array" ref="H15">+IF(COUNTBLANK(H13:H14)&gt;0,"",_xlfn.IFS((10^(3.516)*H13/(10*H14)^(2.559))&gt;=1,0,(10^(3.516)*H13/(10*H14)^(2.559))&gt;=0.9,1,(10^(3.516)*H13/(10*H14)^(2.559))&gt;=0.75,2,(10^(3.516)*H13/(10*H14)^(2.559))&lt;0.75,3))</f>
        <v/>
      </c>
      <c r="I15" s="163" t="str" cm="1">
        <f t="array" ref="I15">+IF(COUNTBLANK(I13:I14)&gt;0,"",_xlfn.IFS((10^(3.516)*I13/(10*I14)^(2.559))&gt;=1,0,(10^(3.516)*I13/(10*I14)^(2.559))&gt;=0.9,1,(10^(3.516)*I13/(10*I14)^(2.559))&gt;=0.75,2,(10^(3.516)*I13/(10*I14)^(2.559))&lt;0.75,3))</f>
        <v/>
      </c>
      <c r="J15" s="163" t="str" cm="1">
        <f t="array" ref="J15">+IF(COUNTBLANK(J13:J14)&gt;0,"",_xlfn.IFS((10^(3.516)*J13/(10*J14)^(2.559))&gt;=1,0,(10^(3.516)*J13/(10*J14)^(2.559))&gt;=0.9,1,(10^(3.516)*J13/(10*J14)^(2.559))&gt;=0.75,2,(10^(3.516)*J13/(10*J14)^(2.559))&lt;0.75,3))</f>
        <v/>
      </c>
      <c r="K15" s="163" t="str" cm="1">
        <f t="array" ref="K15">+IF(COUNTBLANK(K13:K14)&gt;0,"",_xlfn.IFS((10^(3.516)*K13/(10*K14)^(2.559))&gt;=1,0,(10^(3.516)*K13/(10*K14)^(2.559))&gt;=0.9,1,(10^(3.516)*K13/(10*K14)^(2.559))&gt;=0.75,2,(10^(3.516)*K13/(10*K14)^(2.559))&lt;0.75,3))</f>
        <v/>
      </c>
      <c r="L15" s="163" t="str" cm="1">
        <f t="array" ref="L15">+IF(COUNTBLANK(L13:L14)&gt;0,"",_xlfn.IFS((10^(3.516)*L13/(10*L14)^(2.559))&gt;=1,0,(10^(3.516)*L13/(10*L14)^(2.559))&gt;=0.9,1,(10^(3.516)*L13/(10*L14)^(2.559))&gt;=0.75,2,(10^(3.516)*L13/(10*L14)^(2.559))&lt;0.75,3))</f>
        <v/>
      </c>
      <c r="M15" s="163" t="str" cm="1">
        <f t="array" ref="M15">+IF(COUNTBLANK(M13:M14)&gt;0,"",_xlfn.IFS((10^(3.516)*M13/(10*M14)^(2.559))&gt;=1,0,(10^(3.516)*M13/(10*M14)^(2.559))&gt;=0.9,1,(10^(3.516)*M13/(10*M14)^(2.559))&gt;=0.75,2,(10^(3.516)*M13/(10*M14)^(2.559))&lt;0.75,3))</f>
        <v/>
      </c>
      <c r="N15" s="163" t="str" cm="1">
        <f t="array" ref="N15">+IF(COUNTBLANK(N13:N14)&gt;0,"",_xlfn.IFS((10^(3.516)*N13/(10*N14)^(2.559))&gt;=1,0,(10^(3.516)*N13/(10*N14)^(2.559))&gt;=0.9,1,(10^(3.516)*N13/(10*N14)^(2.559))&gt;=0.75,2,(10^(3.516)*N13/(10*N14)^(2.559))&lt;0.75,3))</f>
        <v/>
      </c>
      <c r="O15" s="163" t="str" cm="1">
        <f t="array" ref="O15">+IF(COUNTBLANK(O13:O14)&gt;0,"",_xlfn.IFS((10^(3.516)*O13/(10*O14)^(2.559))&gt;=1,0,(10^(3.516)*O13/(10*O14)^(2.559))&gt;=0.9,1,(10^(3.516)*O13/(10*O14)^(2.559))&gt;=0.75,2,(10^(3.516)*O13/(10*O14)^(2.559))&lt;0.75,3))</f>
        <v/>
      </c>
      <c r="P15" s="163" t="str" cm="1">
        <f t="array" ref="P15">+IF(COUNTBLANK(P13:P14)&gt;0,"",_xlfn.IFS((10^(3.516)*P13/(10*P14)^(2.559))&gt;=1,0,(10^(3.516)*P13/(10*P14)^(2.559))&gt;=0.9,1,(10^(3.516)*P13/(10*P14)^(2.559))&gt;=0.75,2,(10^(3.516)*P13/(10*P14)^(2.559))&lt;0.75,3))</f>
        <v/>
      </c>
      <c r="Q15" s="163" t="str" cm="1">
        <f t="array" ref="Q15">+IF(COUNTBLANK(Q13:Q14)&gt;0,"",_xlfn.IFS((10^(3.516)*Q13/(10*Q14)^(2.559))&gt;=1,0,(10^(3.516)*Q13/(10*Q14)^(2.559))&gt;=0.9,1,(10^(3.516)*Q13/(10*Q14)^(2.559))&gt;=0.75,2,(10^(3.516)*Q13/(10*Q14)^(2.559))&lt;0.75,3))</f>
        <v/>
      </c>
      <c r="R15" s="163" t="str" cm="1">
        <f t="array" ref="R15">+IF(COUNTBLANK(R13:R14)&gt;0,"",_xlfn.IFS((10^(3.516)*R13/(10*R14)^(2.559))&gt;=1,0,(10^(3.516)*R13/(10*R14)^(2.559))&gt;=0.9,1,(10^(3.516)*R13/(10*R14)^(2.559))&gt;=0.75,2,(10^(3.516)*R13/(10*R14)^(2.559))&lt;0.75,3))</f>
        <v/>
      </c>
      <c r="S15" s="163" t="str" cm="1">
        <f t="array" ref="S15">+IF(COUNTBLANK(S13:S14)&gt;0,"",_xlfn.IFS((10^(3.516)*S13/(10*S14)^(2.559))&gt;=1,0,(10^(3.516)*S13/(10*S14)^(2.559))&gt;=0.9,1,(10^(3.516)*S13/(10*S14)^(2.559))&gt;=0.75,2,(10^(3.516)*S13/(10*S14)^(2.559))&lt;0.75,3))</f>
        <v/>
      </c>
      <c r="T15" s="163" t="str" cm="1">
        <f t="array" ref="T15">+IF(COUNTBLANK(T13:T14)&gt;0,"",_xlfn.IFS((10^(3.516)*T13/(10*T14)^(2.559))&gt;=1,0,(10^(3.516)*T13/(10*T14)^(2.559))&gt;=0.9,1,(10^(3.516)*T13/(10*T14)^(2.559))&gt;=0.75,2,(10^(3.516)*T13/(10*T14)^(2.559))&lt;0.75,3))</f>
        <v/>
      </c>
      <c r="U15" s="163" t="str" cm="1">
        <f t="array" ref="U15">+IF(COUNTBLANK(U13:U14)&gt;0,"",_xlfn.IFS((10^(3.516)*U13/(10*U14)^(2.559))&gt;=1,0,(10^(3.516)*U13/(10*U14)^(2.559))&gt;=0.9,1,(10^(3.516)*U13/(10*U14)^(2.559))&gt;=0.75,2,(10^(3.516)*U13/(10*U14)^(2.559))&lt;0.75,3))</f>
        <v/>
      </c>
      <c r="V15" s="163" t="str" cm="1">
        <f t="array" ref="V15">+IF(COUNTBLANK(V13:V14)&gt;0,"",_xlfn.IFS((10^(3.516)*V13/(10*V14)^(2.559))&gt;=1,0,(10^(3.516)*V13/(10*V14)^(2.559))&gt;=0.9,1,(10^(3.516)*V13/(10*V14)^(2.559))&gt;=0.75,2,(10^(3.516)*V13/(10*V14)^(2.559))&lt;0.75,3))</f>
        <v/>
      </c>
      <c r="W15" s="163" t="str" cm="1">
        <f t="array" ref="W15">+IF(COUNTBLANK(W13:W14)&gt;0,"",_xlfn.IFS((10^(3.516)*W13/(10*W14)^(2.559))&gt;=1,0,(10^(3.516)*W13/(10*W14)^(2.559))&gt;=0.9,1,(10^(3.516)*W13/(10*W14)^(2.559))&gt;=0.75,2,(10^(3.516)*W13/(10*W14)^(2.559))&lt;0.75,3))</f>
        <v/>
      </c>
      <c r="X15" s="163" t="str" cm="1">
        <f t="array" ref="X15">+IF(COUNTBLANK(X13:X14)&gt;0,"",_xlfn.IFS((10^(3.516)*X13/(10*X14)^(2.559))&gt;=1,0,(10^(3.516)*X13/(10*X14)^(2.559))&gt;=0.9,1,(10^(3.516)*X13/(10*X14)^(2.559))&gt;=0.75,2,(10^(3.516)*X13/(10*X14)^(2.559))&lt;0.75,3))</f>
        <v/>
      </c>
      <c r="Y15" s="163" t="str" cm="1">
        <f t="array" ref="Y15">+IF(COUNTBLANK(Y13:Y14)&gt;0,"",_xlfn.IFS((10^(3.516)*Y13/(10*Y14)^(2.559))&gt;=1,0,(10^(3.516)*Y13/(10*Y14)^(2.559))&gt;=0.9,1,(10^(3.516)*Y13/(10*Y14)^(2.559))&gt;=0.75,2,(10^(3.516)*Y13/(10*Y14)^(2.559))&lt;0.75,3))</f>
        <v/>
      </c>
      <c r="Z15" s="163" t="str" cm="1">
        <f t="array" ref="Z15">+IF(COUNTBLANK(Z13:Z14)&gt;0,"",_xlfn.IFS((10^(3.516)*Z13/(10*Z14)^(2.559))&gt;=1,0,(10^(3.516)*Z13/(10*Z14)^(2.559))&gt;=0.9,1,(10^(3.516)*Z13/(10*Z14)^(2.559))&gt;=0.75,2,(10^(3.516)*Z13/(10*Z14)^(2.559))&lt;0.75,3))</f>
        <v/>
      </c>
      <c r="AA15" s="163" t="str" cm="1">
        <f t="array" ref="AA15">+IF(COUNTBLANK(AA13:AA14)&gt;0,"",_xlfn.IFS((10^(3.516)*AA13/(10*AA14)^(2.559))&gt;=1,0,(10^(3.516)*AA13/(10*AA14)^(2.559))&gt;=0.9,1,(10^(3.516)*AA13/(10*AA14)^(2.559))&gt;=0.75,2,(10^(3.516)*AA13/(10*AA14)^(2.559))&lt;0.75,3))</f>
        <v/>
      </c>
      <c r="AB15" s="163" t="str" cm="1">
        <f t="array" ref="AB15">+IF(COUNTBLANK(AB13:AB14)&gt;0,"",_xlfn.IFS((10^(3.516)*AB13/(10*AB14)^(2.559))&gt;=1,0,(10^(3.516)*AB13/(10*AB14)^(2.559))&gt;=0.9,1,(10^(3.516)*AB13/(10*AB14)^(2.559))&gt;=0.75,2,(10^(3.516)*AB13/(10*AB14)^(2.559))&lt;0.75,3))</f>
        <v/>
      </c>
      <c r="AC15" s="163" t="str" cm="1">
        <f t="array" ref="AC15">+IF(COUNTBLANK(AC13:AC14)&gt;0,"",_xlfn.IFS((10^(3.516)*AC13/(10*AC14)^(2.559))&gt;=1,0,(10^(3.516)*AC13/(10*AC14)^(2.559))&gt;=0.9,1,(10^(3.516)*AC13/(10*AC14)^(2.559))&gt;=0.75,2,(10^(3.516)*AC13/(10*AC14)^(2.559))&lt;0.75,3))</f>
        <v/>
      </c>
      <c r="AD15" s="163" t="str" cm="1">
        <f t="array" ref="AD15">+IF(COUNTBLANK(AD13:AD14)&gt;0,"",_xlfn.IFS((10^(3.516)*AD13/(10*AD14)^(2.559))&gt;=1,0,(10^(3.516)*AD13/(10*AD14)^(2.559))&gt;=0.9,1,(10^(3.516)*AD13/(10*AD14)^(2.559))&gt;=0.75,2,(10^(3.516)*AD13/(10*AD14)^(2.559))&lt;0.75,3))</f>
        <v/>
      </c>
      <c r="AE15" s="163" t="str" cm="1">
        <f t="array" ref="AE15">+IF(COUNTBLANK(AE13:AE14)&gt;0,"",_xlfn.IFS((10^(3.516)*AE13/(10*AE14)^(2.559))&gt;=1,0,(10^(3.516)*AE13/(10*AE14)^(2.559))&gt;=0.9,1,(10^(3.516)*AE13/(10*AE14)^(2.559))&gt;=0.75,2,(10^(3.516)*AE13/(10*AE14)^(2.559))&lt;0.75,3))</f>
        <v/>
      </c>
      <c r="AF15" s="163" t="str" cm="1">
        <f t="array" ref="AF15">+IF(COUNTBLANK(AF13:AF14)&gt;0,"",_xlfn.IFS((10^(3.516)*AF13/(10*AF14)^(2.559))&gt;=1,0,(10^(3.516)*AF13/(10*AF14)^(2.559))&gt;=0.9,1,(10^(3.516)*AF13/(10*AF14)^(2.559))&gt;=0.75,2,(10^(3.516)*AF13/(10*AF14)^(2.559))&lt;0.75,3))</f>
        <v/>
      </c>
      <c r="AG15" s="163" t="str" cm="1">
        <f t="array" ref="AG15">+IF(COUNTBLANK(AG13:AG14)&gt;0,"",_xlfn.IFS((10^(3.516)*AG13/(10*AG14)^(2.559))&gt;=1,0,(10^(3.516)*AG13/(10*AG14)^(2.559))&gt;=0.9,1,(10^(3.516)*AG13/(10*AG14)^(2.559))&gt;=0.75,2,(10^(3.516)*AG13/(10*AG14)^(2.559))&lt;0.75,3))</f>
        <v/>
      </c>
      <c r="AH15" s="164">
        <f>30-COUNTBLANK(D15:AG15)</f>
        <v>0</v>
      </c>
      <c r="AI15" s="156" t="str">
        <f>IF(COUNTBLANK(D15:AG15)=30,"",IF(('Basis of calculations'!M87/AH15&gt;=0.25),3,IF(OR(('Basis of calculations'!M87/AH15&gt;=0.1),(('Basis of calculations'!M87+'Basis of calculations'!L87)/AH15&gt;=0.4)),2,IF(OR(('Basis of calculations'!M87&gt;0),('Basis of calculations'!M87+'Basis of calculations'!L87)/AH15&gt;=0,(('Basis of calculations'!J87/AH15&lt;0.6))),1,0))))</f>
        <v/>
      </c>
      <c r="AJ15" s="96"/>
    </row>
    <row r="16" spans="2:36" x14ac:dyDescent="0.2">
      <c r="B16" s="94"/>
      <c r="C16" s="118" t="s">
        <v>26</v>
      </c>
      <c r="D16" s="143"/>
      <c r="E16" s="143"/>
      <c r="F16" s="143"/>
      <c r="G16" s="143"/>
      <c r="H16" s="143"/>
      <c r="I16" s="143"/>
      <c r="J16" s="151"/>
      <c r="K16" s="151"/>
      <c r="L16" s="151"/>
      <c r="M16" s="151"/>
      <c r="N16" s="151"/>
      <c r="O16" s="151"/>
      <c r="P16" s="151"/>
      <c r="Q16" s="151"/>
      <c r="R16" s="151"/>
      <c r="S16" s="151"/>
      <c r="T16" s="151"/>
      <c r="U16" s="151"/>
      <c r="V16" s="151"/>
      <c r="W16" s="151"/>
      <c r="X16" s="151"/>
      <c r="Y16" s="151"/>
      <c r="Z16" s="151"/>
      <c r="AA16" s="151"/>
      <c r="AB16" s="151"/>
      <c r="AC16" s="151"/>
      <c r="AD16" s="151"/>
      <c r="AE16" s="151"/>
      <c r="AF16" s="151"/>
      <c r="AG16" s="151"/>
      <c r="AH16" s="106">
        <f t="shared" ref="AH16:AH24" si="0">30-COUNTBLANK(D16:AG16)</f>
        <v>0</v>
      </c>
      <c r="AI16" s="162" t="str">
        <f>IF(COUNTBLANK(D16:AG16)=30,"",IF(('Basis of calculations'!I46/AH16&gt;=0.25),3,IF(OR(('Basis of calculations'!I46/AH16&gt;=0.1),(('Basis of calculations'!I46+'Basis of calculations'!H46)/AH16&gt;=0.4)),2,IF(OR(('Basis of calculations'!I46&gt;0),('Basis of calculations'!I46+'Basis of calculations'!H46)/AH16&gt;0,(('Basis of calculations'!F46/AH16&lt;0.6))),1,0))))</f>
        <v/>
      </c>
      <c r="AJ16" s="96"/>
    </row>
    <row r="17" spans="2:36" x14ac:dyDescent="0.2">
      <c r="B17" s="94"/>
      <c r="C17" s="118" t="s">
        <v>58</v>
      </c>
      <c r="D17" s="143"/>
      <c r="E17" s="143"/>
      <c r="F17" s="143"/>
      <c r="G17" s="143"/>
      <c r="H17" s="143"/>
      <c r="I17" s="143"/>
      <c r="J17" s="143"/>
      <c r="K17" s="143"/>
      <c r="L17" s="143"/>
      <c r="M17" s="143"/>
      <c r="N17" s="143"/>
      <c r="O17" s="143"/>
      <c r="P17" s="143"/>
      <c r="Q17" s="143"/>
      <c r="R17" s="143"/>
      <c r="S17" s="143"/>
      <c r="T17" s="143"/>
      <c r="U17" s="143"/>
      <c r="V17" s="143"/>
      <c r="W17" s="143"/>
      <c r="X17" s="143"/>
      <c r="Y17" s="143"/>
      <c r="Z17" s="143"/>
      <c r="AA17" s="143"/>
      <c r="AB17" s="143"/>
      <c r="AC17" s="143"/>
      <c r="AD17" s="143"/>
      <c r="AE17" s="143"/>
      <c r="AF17" s="143"/>
      <c r="AG17" s="143"/>
      <c r="AH17" s="106">
        <f t="shared" si="0"/>
        <v>0</v>
      </c>
      <c r="AI17" s="161" t="str">
        <f>IF(COUNTBLANK(D17:AG17)=30,"",IF(('Basis of calculations'!M46/AH17&gt;=0.25),3,IF(OR(('Basis of calculations'!M46/AH17&gt;=0.1),(('Basis of calculations'!M46+'Basis of calculations'!L46)/AH17&gt;=0.4)),2,IF(OR(('Basis of calculations'!M46&gt;0),('Basis of calculations'!M46+'Basis of calculations'!L46)/AH17&gt;0,(('Basis of calculations'!J46/AH17&lt;0.6))),1,0))))</f>
        <v/>
      </c>
      <c r="AJ17" s="96"/>
    </row>
    <row r="18" spans="2:36" x14ac:dyDescent="0.2">
      <c r="B18" s="94"/>
      <c r="C18" s="118" t="s">
        <v>138</v>
      </c>
      <c r="D18" s="143"/>
      <c r="E18" s="143"/>
      <c r="F18" s="143"/>
      <c r="G18" s="143"/>
      <c r="H18" s="143"/>
      <c r="I18" s="143"/>
      <c r="J18" s="143"/>
      <c r="K18" s="143"/>
      <c r="L18" s="143"/>
      <c r="M18" s="143"/>
      <c r="N18" s="143"/>
      <c r="O18" s="143"/>
      <c r="P18" s="143"/>
      <c r="Q18" s="143"/>
      <c r="R18" s="143"/>
      <c r="S18" s="143"/>
      <c r="T18" s="143"/>
      <c r="U18" s="143"/>
      <c r="V18" s="143"/>
      <c r="W18" s="143"/>
      <c r="X18" s="143"/>
      <c r="Y18" s="143"/>
      <c r="Z18" s="143"/>
      <c r="AA18" s="143"/>
      <c r="AB18" s="143"/>
      <c r="AC18" s="143"/>
      <c r="AD18" s="143"/>
      <c r="AE18" s="143"/>
      <c r="AF18" s="143"/>
      <c r="AG18" s="143"/>
      <c r="AH18" s="106">
        <f t="shared" si="0"/>
        <v>0</v>
      </c>
      <c r="AI18" s="161" t="str">
        <f>IF(COUNTBLANK(D18:AG18)=30,"",IF(('Basis of calculations'!I66/AH18&gt;=0.25),3,IF(OR(('Basis of calculations'!I66/AH18&gt;=0.1),(('Basis of calculations'!I66+'Basis of calculations'!H66)/AH18&gt;=0.4)),2,IF(OR(('Basis of calculations'!I66&gt;0),('Basis of calculations'!I66+'Basis of calculations'!H66)/AH18&gt;0,(('Basis of calculations'!F66/AH18&lt;0.6))),1,0))))</f>
        <v/>
      </c>
      <c r="AJ18" s="96"/>
    </row>
    <row r="19" spans="2:36" x14ac:dyDescent="0.2">
      <c r="B19" s="94"/>
      <c r="C19" s="118" t="s">
        <v>28</v>
      </c>
      <c r="D19" s="143"/>
      <c r="E19" s="143"/>
      <c r="F19" s="143"/>
      <c r="G19" s="143"/>
      <c r="H19" s="143"/>
      <c r="I19" s="143"/>
      <c r="J19" s="143"/>
      <c r="K19" s="143"/>
      <c r="L19" s="143"/>
      <c r="M19" s="143"/>
      <c r="N19" s="143"/>
      <c r="O19" s="143"/>
      <c r="P19" s="143"/>
      <c r="Q19" s="143"/>
      <c r="R19" s="143"/>
      <c r="S19" s="143"/>
      <c r="T19" s="143"/>
      <c r="U19" s="143"/>
      <c r="V19" s="143"/>
      <c r="W19" s="143"/>
      <c r="X19" s="143"/>
      <c r="Y19" s="143"/>
      <c r="Z19" s="143"/>
      <c r="AA19" s="143"/>
      <c r="AB19" s="143"/>
      <c r="AC19" s="143"/>
      <c r="AD19" s="143"/>
      <c r="AE19" s="143"/>
      <c r="AF19" s="143"/>
      <c r="AG19" s="143"/>
      <c r="AH19" s="106">
        <f t="shared" si="0"/>
        <v>0</v>
      </c>
      <c r="AI19" s="161" t="str">
        <f>IF(COUNTBLANK(D19:AG19)=30,"",IF(('Basis of calculations'!M66/AH19&gt;=0.25),3,IF(OR(('Basis of calculations'!M66/AH19&gt;=0.1),(('Basis of calculations'!M66+'Basis of calculations'!L66)/AH19&gt;=0.4)),2,IF(OR(('Basis of calculations'!M66&gt;0),('Basis of calculations'!M66+'Basis of calculations'!L66)/AH19&gt;0,(('Basis of calculations'!J66/AH19&lt;0.6))),1,0))))</f>
        <v/>
      </c>
      <c r="AJ19" s="96"/>
    </row>
    <row r="20" spans="2:36" ht="17" thickBot="1" x14ac:dyDescent="0.25">
      <c r="B20" s="94"/>
      <c r="C20" s="118" t="s">
        <v>139</v>
      </c>
      <c r="D20" s="143"/>
      <c r="E20" s="143"/>
      <c r="F20" s="143"/>
      <c r="G20" s="143"/>
      <c r="H20" s="143"/>
      <c r="I20" s="143"/>
      <c r="J20" s="143"/>
      <c r="K20" s="143"/>
      <c r="L20" s="143"/>
      <c r="M20" s="143"/>
      <c r="N20" s="143"/>
      <c r="O20" s="143"/>
      <c r="P20" s="143"/>
      <c r="Q20" s="143"/>
      <c r="R20" s="143"/>
      <c r="S20" s="143"/>
      <c r="T20" s="143"/>
      <c r="U20" s="143"/>
      <c r="V20" s="143"/>
      <c r="W20" s="143"/>
      <c r="X20" s="143"/>
      <c r="Y20" s="143"/>
      <c r="Z20" s="143"/>
      <c r="AA20" s="143"/>
      <c r="AB20" s="143"/>
      <c r="AC20" s="143"/>
      <c r="AD20" s="143"/>
      <c r="AE20" s="143"/>
      <c r="AF20" s="143"/>
      <c r="AG20" s="143"/>
      <c r="AH20" s="111">
        <f t="shared" si="0"/>
        <v>0</v>
      </c>
      <c r="AI20" s="161" t="str">
        <f>IF(COUNTBLANK(D20:AG20)=30,"",IF(('Basis of calculations'!I87/AH20&gt;=0.25),3,IF(OR(('Basis of calculations'!I87/AH20&gt;=0.1),(('Basis of calculations'!I87+'Basis of calculations'!H87)/AH20&gt;=0.4)),2,IF(OR(('Basis of calculations'!I87&gt;0),('Basis of calculations'!I87+'Basis of calculations'!H87)/AH20&gt;0,(('Basis of calculations'!F87/AH20&lt;0.6))),1,0))))</f>
        <v/>
      </c>
      <c r="AJ20" s="96"/>
    </row>
    <row r="21" spans="2:36" x14ac:dyDescent="0.2">
      <c r="B21" s="94"/>
      <c r="C21" s="118" t="s">
        <v>29</v>
      </c>
      <c r="D21" s="143"/>
      <c r="E21" s="143"/>
      <c r="F21" s="143"/>
      <c r="G21" s="143"/>
      <c r="H21" s="143"/>
      <c r="I21" s="143"/>
      <c r="J21" s="143"/>
      <c r="K21" s="143"/>
      <c r="L21" s="143"/>
      <c r="M21" s="143"/>
      <c r="N21" s="143"/>
      <c r="O21" s="143"/>
      <c r="P21" s="143"/>
      <c r="Q21" s="143"/>
      <c r="R21" s="143"/>
      <c r="S21" s="143"/>
      <c r="T21" s="143"/>
      <c r="U21" s="143"/>
      <c r="V21" s="143"/>
      <c r="W21" s="143"/>
      <c r="X21" s="143"/>
      <c r="Y21" s="143"/>
      <c r="Z21" s="143"/>
      <c r="AA21" s="143"/>
      <c r="AB21" s="143"/>
      <c r="AC21" s="143"/>
      <c r="AD21" s="143"/>
      <c r="AE21" s="143"/>
      <c r="AF21" s="143"/>
      <c r="AG21" s="143"/>
      <c r="AH21" s="106">
        <f t="shared" si="0"/>
        <v>0</v>
      </c>
      <c r="AI21" s="161" t="str">
        <f>IF(COUNTBLANK(D21:AG21)=30,"",IF(('Basis of calculations'!M107/AH21&gt;=0.25),3,IF(OR(('Basis of calculations'!M107/AH21&gt;=0.1),(('Basis of calculations'!M107+'Basis of calculations'!L107)/AH21&gt;=0.4)),2,IF(OR(('Basis of calculations'!M107&gt;0),('Basis of calculations'!M107+'Basis of calculations'!L107)/AH21&gt;0,(('Basis of calculations'!J107/AH21&lt;0.6))),1,0))))</f>
        <v/>
      </c>
      <c r="AJ21" s="96"/>
    </row>
    <row r="22" spans="2:36" x14ac:dyDescent="0.2">
      <c r="B22" s="94"/>
      <c r="C22" s="118" t="s">
        <v>30</v>
      </c>
      <c r="D22" s="143"/>
      <c r="E22" s="143"/>
      <c r="F22" s="143"/>
      <c r="G22" s="143"/>
      <c r="H22" s="143"/>
      <c r="I22" s="143"/>
      <c r="J22" s="143"/>
      <c r="K22" s="143"/>
      <c r="L22" s="143"/>
      <c r="M22" s="143"/>
      <c r="N22" s="143"/>
      <c r="O22" s="143"/>
      <c r="P22" s="143"/>
      <c r="Q22" s="143"/>
      <c r="R22" s="143"/>
      <c r="S22" s="143"/>
      <c r="T22" s="143"/>
      <c r="U22" s="143"/>
      <c r="V22" s="143"/>
      <c r="W22" s="143"/>
      <c r="X22" s="143"/>
      <c r="Y22" s="143"/>
      <c r="Z22" s="143"/>
      <c r="AA22" s="143"/>
      <c r="AB22" s="143"/>
      <c r="AC22" s="143"/>
      <c r="AD22" s="143"/>
      <c r="AE22" s="143"/>
      <c r="AF22" s="143"/>
      <c r="AG22" s="143"/>
      <c r="AH22" s="106">
        <f t="shared" si="0"/>
        <v>0</v>
      </c>
      <c r="AI22" s="161" t="str">
        <f>IF(COUNTBLANK(D22:AG22)=30,"",IF(('Basis of calculations'!I107/AH22&gt;=0.25),3,IF(OR(('Basis of calculations'!I107/AH22&gt;=0.1),(('Basis of calculations'!I107+'Basis of calculations'!H107)/AH22&gt;=0.4)),2,IF(OR(('Basis of calculations'!I107&gt;0),('Basis of calculations'!I107+'Basis of calculations'!H107)/AH22&gt;0,(('Basis of calculations'!F107/AH22&lt;0.6))),1,0))))</f>
        <v/>
      </c>
      <c r="AJ22" s="96"/>
    </row>
    <row r="23" spans="2:36" x14ac:dyDescent="0.2">
      <c r="B23" s="94"/>
      <c r="C23" s="118" t="s">
        <v>31</v>
      </c>
      <c r="D23" s="143"/>
      <c r="E23" s="143"/>
      <c r="F23" s="143"/>
      <c r="G23" s="143"/>
      <c r="H23" s="143"/>
      <c r="I23" s="143"/>
      <c r="J23" s="143"/>
      <c r="K23" s="143"/>
      <c r="L23" s="143"/>
      <c r="M23" s="143"/>
      <c r="N23" s="143"/>
      <c r="O23" s="143"/>
      <c r="P23" s="143"/>
      <c r="Q23" s="143"/>
      <c r="R23" s="143"/>
      <c r="S23" s="143"/>
      <c r="T23" s="143"/>
      <c r="U23" s="143"/>
      <c r="V23" s="143"/>
      <c r="W23" s="143"/>
      <c r="X23" s="143"/>
      <c r="Y23" s="143"/>
      <c r="Z23" s="143"/>
      <c r="AA23" s="143"/>
      <c r="AB23" s="143"/>
      <c r="AC23" s="143"/>
      <c r="AD23" s="143"/>
      <c r="AE23" s="143"/>
      <c r="AF23" s="143"/>
      <c r="AG23" s="143"/>
      <c r="AH23" s="106">
        <f t="shared" si="0"/>
        <v>0</v>
      </c>
      <c r="AI23" s="161" t="str">
        <f>IF(COUNTBLANK(D23:AG23)=30,"",IF(('Basis of calculations'!M127/AH23&gt;=0.25),3,IF(OR(('Basis of calculations'!M127/AH23&gt;=0.1),(('Basis of calculations'!M127+'Basis of calculations'!L127)/AH23&gt;=0.4)),2,IF(OR(('Basis of calculations'!M127&gt;0),('Basis of calculations'!M127+'Basis of calculations'!L127)/AH23&gt;0,(('Basis of calculations'!J127/AH23&lt;0.6))),1,0))))</f>
        <v/>
      </c>
      <c r="AJ23" s="96"/>
    </row>
    <row r="24" spans="2:36" ht="17" thickBot="1" x14ac:dyDescent="0.25">
      <c r="B24" s="94"/>
      <c r="C24" s="152" t="s">
        <v>32</v>
      </c>
      <c r="D24" s="143"/>
      <c r="E24" s="143"/>
      <c r="F24" s="143"/>
      <c r="G24" s="143"/>
      <c r="H24" s="143"/>
      <c r="I24" s="143"/>
      <c r="J24" s="149"/>
      <c r="K24" s="149"/>
      <c r="L24" s="149"/>
      <c r="M24" s="149"/>
      <c r="N24" s="149"/>
      <c r="O24" s="149"/>
      <c r="P24" s="149"/>
      <c r="Q24" s="149"/>
      <c r="R24" s="149"/>
      <c r="S24" s="149"/>
      <c r="T24" s="149"/>
      <c r="U24" s="149"/>
      <c r="V24" s="149"/>
      <c r="W24" s="149"/>
      <c r="X24" s="149"/>
      <c r="Y24" s="149"/>
      <c r="Z24" s="149"/>
      <c r="AA24" s="149"/>
      <c r="AB24" s="149"/>
      <c r="AC24" s="149"/>
      <c r="AD24" s="149"/>
      <c r="AE24" s="149"/>
      <c r="AF24" s="149"/>
      <c r="AG24" s="149"/>
      <c r="AH24" s="197">
        <f t="shared" si="0"/>
        <v>0</v>
      </c>
      <c r="AI24" s="198" t="str">
        <f>IF(COUNTBLANK(D24:AG24)=30,"",IF(('Basis of calculations'!I127/AH24&gt;=0.25),3,IF(OR(('Basis of calculations'!I127/AH24&gt;=0.1),(('Basis of calculations'!I127+'Basis of calculations'!H127)/AH24&gt;=0.4)),2,IF(OR(('Basis of calculations'!I127&gt;0),('Basis of calculations'!I127+'Basis of calculations'!H127)/AH24&gt;0,(('Basis of calculations'!F127/AH24&lt;0.6))),1,0))))</f>
        <v/>
      </c>
      <c r="AJ24" s="96"/>
    </row>
    <row r="25" spans="2:36" x14ac:dyDescent="0.2">
      <c r="B25" s="94"/>
      <c r="C25" s="199" t="s">
        <v>6</v>
      </c>
      <c r="D25" s="203" t="str">
        <f>+IF(COUNTBLANK(D18:D24)&gt;4,"",((IF(COUNTBLANK(D15)=0,D15^2,0)+(D16)^2+0.5*(D17)^2+D18^2+D19^2+2*D20^2+D21^2+D22^2+D23^2+D24^2)/(9*(10-COUNTBLANK(D15:D16)-COUNTBLANK(D18:D24)-COUNTBLANK(D20)+0.5*(1-COUNTBLANK(D17))))*100))</f>
        <v/>
      </c>
      <c r="E25" s="200" t="str">
        <f>+IF(COUNTBLANK(E18:E24)&gt;4,"",((IF(COUNTBLANK(E15)=0,E15^2,0)+(E16)^2+0.5*(E17)^2+E18^2+E19^2+2*E20^2+E21^2+E22^2+E23^2+E24^2)/(9*(10-COUNTBLANK(E15:E16)-COUNTBLANK(E18:E24)-COUNTBLANK(E20)+0.5*(1-COUNTBLANK(E17))))*100))</f>
        <v/>
      </c>
      <c r="F25" s="200" t="str">
        <f>+IF(COUNTBLANK(F18:F24)&gt;4,"",((IF(COUNTBLANK(F15)=0,F15^2,0)+(F16)^2+0.5*(F17)^2+F18^2+F19^2+2*F20^2+F21^2+F22^2+F23^2+F24^2)/(9*(10-COUNTBLANK(F15:F16)-COUNTBLANK(F18:F24)-COUNTBLANK(F20)+0.5*(1-COUNTBLANK(F17))))*100))</f>
        <v/>
      </c>
      <c r="G25" s="200" t="str">
        <f>+IF(COUNTBLANK(G18:G24)&gt;4,"",((IF(COUNTBLANK(G15)=0,G15^2,0)+(G16)^2+0.5*(G17)^2+G18^2+G19^2+2*G20^2+G21^2+G22^2+G23^2+G24^2)/(9*(10-COUNTBLANK(G15:G16)-COUNTBLANK(G18:G24)-COUNTBLANK(G20)+0.5*(1-COUNTBLANK(G17))))*100))</f>
        <v/>
      </c>
      <c r="H25" s="200" t="str">
        <f>+IF(COUNTBLANK(H18:H24)&gt;4,"",((IF(COUNTBLANK(H15)=0,H15^2,0)+(H16)^2+0.5*(H17)^2+H18^2+H19^2+2*H20^2+H21^2+H22^2+H23^2+H24^2)/(9*(10-COUNTBLANK(H15:H16)-COUNTBLANK(H18:H24)-COUNTBLANK(H20)+0.5*(1-COUNTBLANK(H17))))*100))</f>
        <v/>
      </c>
      <c r="I25" s="200" t="str">
        <f t="shared" ref="I25:AH25" si="1">+IF(COUNTBLANK(I18:I24)&gt;4,"",((IF(COUNTBLANK(I15)=0,I15^2,0)+(I16)^2+0.5*(I17)^2+I18^2+I19^2+2*I20^2+I21^2+I22^2+I23^2+I24^2)/(9*(10-COUNTBLANK(I15:I16)-COUNTBLANK(I18:I24)-COUNTBLANK(I20)+0.5*(1-COUNTBLANK(I17))))*100))</f>
        <v/>
      </c>
      <c r="J25" s="200" t="str">
        <f t="shared" si="1"/>
        <v/>
      </c>
      <c r="K25" s="200" t="str">
        <f t="shared" si="1"/>
        <v/>
      </c>
      <c r="L25" s="200" t="str">
        <f t="shared" si="1"/>
        <v/>
      </c>
      <c r="M25" s="200" t="str">
        <f t="shared" si="1"/>
        <v/>
      </c>
      <c r="N25" s="200" t="str">
        <f t="shared" si="1"/>
        <v/>
      </c>
      <c r="O25" s="200" t="str">
        <f t="shared" si="1"/>
        <v/>
      </c>
      <c r="P25" s="200" t="str">
        <f t="shared" si="1"/>
        <v/>
      </c>
      <c r="Q25" s="200" t="str">
        <f t="shared" si="1"/>
        <v/>
      </c>
      <c r="R25" s="200" t="str">
        <f t="shared" si="1"/>
        <v/>
      </c>
      <c r="S25" s="200" t="str">
        <f t="shared" si="1"/>
        <v/>
      </c>
      <c r="T25" s="200" t="str">
        <f t="shared" si="1"/>
        <v/>
      </c>
      <c r="U25" s="200" t="str">
        <f t="shared" si="1"/>
        <v/>
      </c>
      <c r="V25" s="200" t="str">
        <f t="shared" si="1"/>
        <v/>
      </c>
      <c r="W25" s="200" t="str">
        <f t="shared" si="1"/>
        <v/>
      </c>
      <c r="X25" s="200" t="str">
        <f t="shared" si="1"/>
        <v/>
      </c>
      <c r="Y25" s="200" t="str">
        <f t="shared" si="1"/>
        <v/>
      </c>
      <c r="Z25" s="200" t="str">
        <f t="shared" si="1"/>
        <v/>
      </c>
      <c r="AA25" s="200" t="str">
        <f t="shared" si="1"/>
        <v/>
      </c>
      <c r="AB25" s="200" t="str">
        <f t="shared" si="1"/>
        <v/>
      </c>
      <c r="AC25" s="200" t="str">
        <f t="shared" si="1"/>
        <v/>
      </c>
      <c r="AD25" s="200" t="str">
        <f t="shared" si="1"/>
        <v/>
      </c>
      <c r="AE25" s="200" t="str">
        <f t="shared" si="1"/>
        <v/>
      </c>
      <c r="AF25" s="200" t="str">
        <f t="shared" si="1"/>
        <v/>
      </c>
      <c r="AG25" s="200" t="str">
        <f t="shared" si="1"/>
        <v/>
      </c>
      <c r="AH25" s="201">
        <f t="shared" si="1"/>
        <v>0</v>
      </c>
      <c r="AI25" s="229"/>
      <c r="AJ25" s="96"/>
    </row>
    <row r="26" spans="2:36" ht="17" thickBot="1" x14ac:dyDescent="0.25">
      <c r="B26" s="94"/>
      <c r="C26" s="116" t="s">
        <v>140</v>
      </c>
      <c r="D26" s="204" t="str">
        <f>+IF(D25="","",IF(D25&gt;=30,3,IF(D25&gt;=10,2,IF(MAX(D16:D24)=3,2,IF(D25&lt;&gt;0,1,0)))))</f>
        <v/>
      </c>
      <c r="E26" s="159" t="str">
        <f t="shared" ref="E26" si="2">+IF(E25="","",IF(E25&gt;=30,3,IF(E25&gt;=10,2,IF(MAX(E16:E24)=3,2,IF(E25&lt;&gt;0,1,0)))))</f>
        <v/>
      </c>
      <c r="F26" s="159" t="str">
        <f>+IF(F25="","",IF(F25&gt;=30,3,IF(F25&gt;=10,2,IF(MAX(F16:F24)=3,2,IF(F25&lt;&gt;0,1,0)))))</f>
        <v/>
      </c>
      <c r="G26" s="159" t="str">
        <f>+IF(G25="","",IF(G25&gt;=30,3,IF(G25&gt;=10,2,IF(MAX(G16:G24)=3,2,IF(G25&lt;&gt;0,1,0)))))</f>
        <v/>
      </c>
      <c r="H26" s="159" t="str">
        <f t="shared" ref="H26:AH26" si="3">+IF(H25="","",IF(H25&gt;=30,3,IF(H25&gt;=10,2,IF(MAX(H16:H24)=3,2,IF(H25&lt;&gt;0,1,0)))))</f>
        <v/>
      </c>
      <c r="I26" s="159" t="str">
        <f t="shared" si="3"/>
        <v/>
      </c>
      <c r="J26" s="159" t="str">
        <f t="shared" si="3"/>
        <v/>
      </c>
      <c r="K26" s="159" t="str">
        <f t="shared" si="3"/>
        <v/>
      </c>
      <c r="L26" s="159" t="str">
        <f t="shared" si="3"/>
        <v/>
      </c>
      <c r="M26" s="159" t="str">
        <f t="shared" si="3"/>
        <v/>
      </c>
      <c r="N26" s="159" t="str">
        <f t="shared" si="3"/>
        <v/>
      </c>
      <c r="O26" s="159" t="str">
        <f t="shared" si="3"/>
        <v/>
      </c>
      <c r="P26" s="159" t="str">
        <f t="shared" si="3"/>
        <v/>
      </c>
      <c r="Q26" s="159" t="str">
        <f t="shared" si="3"/>
        <v/>
      </c>
      <c r="R26" s="159" t="str">
        <f t="shared" si="3"/>
        <v/>
      </c>
      <c r="S26" s="159" t="str">
        <f t="shared" si="3"/>
        <v/>
      </c>
      <c r="T26" s="159" t="str">
        <f t="shared" si="3"/>
        <v/>
      </c>
      <c r="U26" s="159" t="str">
        <f t="shared" si="3"/>
        <v/>
      </c>
      <c r="V26" s="159" t="str">
        <f t="shared" si="3"/>
        <v/>
      </c>
      <c r="W26" s="159" t="str">
        <f t="shared" si="3"/>
        <v/>
      </c>
      <c r="X26" s="159" t="str">
        <f t="shared" si="3"/>
        <v/>
      </c>
      <c r="Y26" s="159" t="str">
        <f t="shared" si="3"/>
        <v/>
      </c>
      <c r="Z26" s="159" t="str">
        <f t="shared" si="3"/>
        <v/>
      </c>
      <c r="AA26" s="159" t="str">
        <f t="shared" si="3"/>
        <v/>
      </c>
      <c r="AB26" s="159" t="str">
        <f t="shared" si="3"/>
        <v/>
      </c>
      <c r="AC26" s="159" t="str">
        <f t="shared" si="3"/>
        <v/>
      </c>
      <c r="AD26" s="159" t="str">
        <f t="shared" si="3"/>
        <v/>
      </c>
      <c r="AE26" s="159" t="str">
        <f t="shared" si="3"/>
        <v/>
      </c>
      <c r="AF26" s="159" t="str">
        <f t="shared" si="3"/>
        <v/>
      </c>
      <c r="AG26" s="159" t="str">
        <f>+IF(AG25="","",IF(AG25&gt;=30,3,IF(AG25&gt;=10,2,IF(MAX(AG16:AG24)=3,2,IF(AG25&lt;&gt;0,1,0)))))</f>
        <v/>
      </c>
      <c r="AH26" s="160">
        <f t="shared" si="3"/>
        <v>0</v>
      </c>
      <c r="AI26" s="230"/>
      <c r="AJ26" s="96"/>
    </row>
    <row r="27" spans="2:36" ht="17" thickBot="1" x14ac:dyDescent="0.25">
      <c r="B27" s="94"/>
      <c r="C27" s="117"/>
      <c r="D27" s="140"/>
      <c r="E27" s="140"/>
      <c r="F27" s="140"/>
      <c r="G27" s="140"/>
      <c r="H27" s="140"/>
      <c r="I27" s="140"/>
      <c r="J27" s="140"/>
      <c r="K27" s="140"/>
      <c r="L27" s="140"/>
      <c r="M27" s="140"/>
      <c r="N27" s="140"/>
      <c r="O27" s="140"/>
      <c r="P27" s="140"/>
      <c r="Q27" s="140"/>
      <c r="R27" s="140"/>
      <c r="S27" s="140"/>
      <c r="T27" s="140"/>
      <c r="U27" s="140"/>
      <c r="V27" s="140"/>
      <c r="W27" s="140"/>
      <c r="X27" s="140"/>
      <c r="Y27" s="140"/>
      <c r="Z27" s="140"/>
      <c r="AA27" s="140"/>
      <c r="AB27" s="140"/>
      <c r="AC27" s="140"/>
      <c r="AD27" s="140"/>
      <c r="AE27" s="140"/>
      <c r="AF27" s="140"/>
      <c r="AG27" s="140"/>
      <c r="AH27" s="140"/>
      <c r="AI27" s="140"/>
      <c r="AJ27" s="96"/>
    </row>
    <row r="28" spans="2:36" ht="17" thickBot="1" x14ac:dyDescent="0.25">
      <c r="B28" s="94"/>
      <c r="C28" s="386"/>
      <c r="D28" s="388" t="s">
        <v>53</v>
      </c>
      <c r="E28" s="389"/>
      <c r="F28" s="389"/>
      <c r="G28" s="389"/>
      <c r="H28" s="389"/>
      <c r="I28" s="389"/>
      <c r="J28" s="389"/>
      <c r="K28" s="389"/>
      <c r="L28" s="389"/>
      <c r="M28" s="389"/>
      <c r="N28" s="389"/>
      <c r="O28" s="389"/>
      <c r="P28" s="389"/>
      <c r="Q28" s="389"/>
      <c r="R28" s="389"/>
      <c r="S28" s="389"/>
      <c r="T28" s="389"/>
      <c r="U28" s="389"/>
      <c r="V28" s="389"/>
      <c r="W28" s="389"/>
      <c r="X28" s="389"/>
      <c r="Y28" s="389"/>
      <c r="Z28" s="389"/>
      <c r="AA28" s="389"/>
      <c r="AB28" s="389"/>
      <c r="AC28" s="389"/>
      <c r="AD28" s="389"/>
      <c r="AE28" s="389"/>
      <c r="AF28" s="389"/>
      <c r="AG28" s="389"/>
      <c r="AH28" s="389"/>
      <c r="AI28" s="390"/>
      <c r="AJ28" s="96"/>
    </row>
    <row r="29" spans="2:36" ht="19" x14ac:dyDescent="0.2">
      <c r="B29" s="94"/>
      <c r="C29" s="387"/>
      <c r="D29" s="175">
        <v>1</v>
      </c>
      <c r="E29" s="169">
        <v>2</v>
      </c>
      <c r="F29" s="169">
        <v>3</v>
      </c>
      <c r="G29" s="169">
        <v>4</v>
      </c>
      <c r="H29" s="169">
        <v>5</v>
      </c>
      <c r="I29" s="169">
        <v>6</v>
      </c>
      <c r="J29" s="169">
        <v>7</v>
      </c>
      <c r="K29" s="169">
        <v>8</v>
      </c>
      <c r="L29" s="169">
        <v>9</v>
      </c>
      <c r="M29" s="169">
        <v>10</v>
      </c>
      <c r="N29" s="169">
        <v>11</v>
      </c>
      <c r="O29" s="169">
        <v>12</v>
      </c>
      <c r="P29" s="169">
        <v>13</v>
      </c>
      <c r="Q29" s="169">
        <v>14</v>
      </c>
      <c r="R29" s="169">
        <v>15</v>
      </c>
      <c r="S29" s="169">
        <v>16</v>
      </c>
      <c r="T29" s="169">
        <v>17</v>
      </c>
      <c r="U29" s="169">
        <v>18</v>
      </c>
      <c r="V29" s="169">
        <v>19</v>
      </c>
      <c r="W29" s="169">
        <v>20</v>
      </c>
      <c r="X29" s="169">
        <v>21</v>
      </c>
      <c r="Y29" s="169">
        <v>22</v>
      </c>
      <c r="Z29" s="169">
        <v>23</v>
      </c>
      <c r="AA29" s="169">
        <v>24</v>
      </c>
      <c r="AB29" s="169">
        <v>25</v>
      </c>
      <c r="AC29" s="169">
        <v>26</v>
      </c>
      <c r="AD29" s="169">
        <v>27</v>
      </c>
      <c r="AE29" s="169">
        <v>28</v>
      </c>
      <c r="AF29" s="169">
        <v>29</v>
      </c>
      <c r="AG29" s="169">
        <v>30</v>
      </c>
      <c r="AH29" s="119"/>
      <c r="AI29" s="128" t="s">
        <v>61</v>
      </c>
      <c r="AJ29" s="96"/>
    </row>
    <row r="30" spans="2:36" ht="19" x14ac:dyDescent="0.2">
      <c r="B30" s="94"/>
      <c r="C30" s="148" t="s">
        <v>33</v>
      </c>
      <c r="D30" s="143"/>
      <c r="E30" s="107"/>
      <c r="F30" s="107"/>
      <c r="G30" s="107"/>
      <c r="H30" s="107"/>
      <c r="I30" s="107"/>
      <c r="J30" s="107"/>
      <c r="K30" s="108"/>
      <c r="L30" s="108"/>
      <c r="M30" s="108"/>
      <c r="N30" s="107"/>
      <c r="O30" s="107"/>
      <c r="P30" s="107"/>
      <c r="Q30" s="107"/>
      <c r="R30" s="107"/>
      <c r="S30" s="107"/>
      <c r="T30" s="107"/>
      <c r="U30" s="107"/>
      <c r="V30" s="107"/>
      <c r="W30" s="107"/>
      <c r="X30" s="107"/>
      <c r="Y30" s="107"/>
      <c r="Z30" s="108"/>
      <c r="AA30" s="108"/>
      <c r="AB30" s="108"/>
      <c r="AC30" s="107"/>
      <c r="AD30" s="107"/>
      <c r="AE30" s="107"/>
      <c r="AF30" s="107"/>
      <c r="AG30" s="107"/>
      <c r="AH30" s="119"/>
      <c r="AI30" s="231"/>
      <c r="AJ30" s="96"/>
    </row>
    <row r="31" spans="2:36" ht="19" x14ac:dyDescent="0.2">
      <c r="B31" s="94"/>
      <c r="C31" s="118" t="s">
        <v>3</v>
      </c>
      <c r="D31" s="151"/>
      <c r="E31" s="108"/>
      <c r="F31" s="108"/>
      <c r="G31" s="108"/>
      <c r="H31" s="108"/>
      <c r="I31" s="108"/>
      <c r="J31" s="108"/>
      <c r="K31" s="108"/>
      <c r="L31" s="108"/>
      <c r="M31" s="108"/>
      <c r="N31" s="108"/>
      <c r="O31" s="108"/>
      <c r="P31" s="108"/>
      <c r="Q31" s="108"/>
      <c r="R31" s="108"/>
      <c r="S31" s="108"/>
      <c r="T31" s="108"/>
      <c r="U31" s="108"/>
      <c r="V31" s="108"/>
      <c r="W31" s="108"/>
      <c r="X31" s="108"/>
      <c r="Y31" s="108"/>
      <c r="Z31" s="108"/>
      <c r="AA31" s="108"/>
      <c r="AB31" s="108"/>
      <c r="AC31" s="108"/>
      <c r="AD31" s="108"/>
      <c r="AE31" s="108"/>
      <c r="AF31" s="108"/>
      <c r="AG31" s="108"/>
      <c r="AH31" s="119"/>
      <c r="AI31" s="171" t="str">
        <f>IF(COUNTBLANK(D31:AG31)=30,"",AVERAGE(D31:AG31))</f>
        <v/>
      </c>
      <c r="AJ31" s="96"/>
    </row>
    <row r="32" spans="2:36" ht="19" x14ac:dyDescent="0.2">
      <c r="B32" s="94"/>
      <c r="C32" s="148" t="s">
        <v>34</v>
      </c>
      <c r="D32" s="143"/>
      <c r="E32" s="107"/>
      <c r="F32" s="107"/>
      <c r="G32" s="107"/>
      <c r="H32" s="107"/>
      <c r="I32" s="107"/>
      <c r="J32" s="107"/>
      <c r="K32" s="108"/>
      <c r="L32" s="108"/>
      <c r="M32" s="108"/>
      <c r="N32" s="107"/>
      <c r="O32" s="107"/>
      <c r="P32" s="107"/>
      <c r="Q32" s="107"/>
      <c r="R32" s="107"/>
      <c r="S32" s="107"/>
      <c r="T32" s="107"/>
      <c r="U32" s="107"/>
      <c r="V32" s="107"/>
      <c r="W32" s="107"/>
      <c r="X32" s="107"/>
      <c r="Y32" s="107"/>
      <c r="Z32" s="108"/>
      <c r="AA32" s="108"/>
      <c r="AB32" s="108"/>
      <c r="AC32" s="107"/>
      <c r="AD32" s="107"/>
      <c r="AE32" s="107"/>
      <c r="AF32" s="107"/>
      <c r="AG32" s="107"/>
      <c r="AH32" s="119"/>
      <c r="AI32" s="171" t="str">
        <f t="shared" ref="AI32:AI39" si="4">IF(COUNTBLANK(D32:AG32)=30,"",AVERAGE(D32:AG32))</f>
        <v/>
      </c>
      <c r="AJ32" s="96"/>
    </row>
    <row r="33" spans="2:36" ht="19" x14ac:dyDescent="0.2">
      <c r="B33" s="94"/>
      <c r="C33" s="118" t="s">
        <v>35</v>
      </c>
      <c r="D33" s="143"/>
      <c r="E33" s="107"/>
      <c r="F33" s="107"/>
      <c r="G33" s="107"/>
      <c r="H33" s="107"/>
      <c r="I33" s="107"/>
      <c r="J33" s="107"/>
      <c r="K33" s="108"/>
      <c r="L33" s="108"/>
      <c r="M33" s="108"/>
      <c r="N33" s="107"/>
      <c r="O33" s="108"/>
      <c r="P33" s="107"/>
      <c r="Q33" s="107"/>
      <c r="R33" s="107"/>
      <c r="S33" s="107"/>
      <c r="T33" s="107"/>
      <c r="U33" s="107"/>
      <c r="V33" s="107"/>
      <c r="W33" s="107"/>
      <c r="X33" s="107"/>
      <c r="Y33" s="107"/>
      <c r="Z33" s="108"/>
      <c r="AA33" s="108"/>
      <c r="AB33" s="108"/>
      <c r="AC33" s="107"/>
      <c r="AD33" s="108"/>
      <c r="AE33" s="107"/>
      <c r="AF33" s="107"/>
      <c r="AG33" s="107"/>
      <c r="AH33" s="119"/>
      <c r="AI33" s="171" t="str">
        <f t="shared" si="4"/>
        <v/>
      </c>
      <c r="AJ33" s="96"/>
    </row>
    <row r="34" spans="2:36" ht="19" x14ac:dyDescent="0.2">
      <c r="B34" s="94"/>
      <c r="C34" s="118" t="s">
        <v>36</v>
      </c>
      <c r="D34" s="143"/>
      <c r="E34" s="107"/>
      <c r="F34" s="107"/>
      <c r="G34" s="107"/>
      <c r="H34" s="107"/>
      <c r="I34" s="107"/>
      <c r="J34" s="107"/>
      <c r="K34" s="108"/>
      <c r="L34" s="108"/>
      <c r="M34" s="108"/>
      <c r="N34" s="107"/>
      <c r="O34" s="108"/>
      <c r="P34" s="107"/>
      <c r="Q34" s="107"/>
      <c r="R34" s="107"/>
      <c r="S34" s="107"/>
      <c r="T34" s="107"/>
      <c r="U34" s="107"/>
      <c r="V34" s="107"/>
      <c r="W34" s="107"/>
      <c r="X34" s="107"/>
      <c r="Y34" s="107"/>
      <c r="Z34" s="108"/>
      <c r="AA34" s="108"/>
      <c r="AB34" s="108"/>
      <c r="AC34" s="107"/>
      <c r="AD34" s="108"/>
      <c r="AE34" s="107"/>
      <c r="AF34" s="107"/>
      <c r="AG34" s="107"/>
      <c r="AH34" s="119"/>
      <c r="AI34" s="171" t="str">
        <f t="shared" si="4"/>
        <v/>
      </c>
      <c r="AJ34" s="96"/>
    </row>
    <row r="35" spans="2:36" ht="19" x14ac:dyDescent="0.2">
      <c r="B35" s="94"/>
      <c r="C35" s="147" t="s">
        <v>37</v>
      </c>
      <c r="D35" s="143"/>
      <c r="E35" s="107"/>
      <c r="F35" s="107"/>
      <c r="G35" s="107"/>
      <c r="H35" s="107"/>
      <c r="I35" s="107"/>
      <c r="J35" s="107"/>
      <c r="K35" s="108"/>
      <c r="L35" s="108"/>
      <c r="M35" s="108"/>
      <c r="N35" s="107"/>
      <c r="O35" s="108"/>
      <c r="P35" s="107"/>
      <c r="Q35" s="107"/>
      <c r="R35" s="107"/>
      <c r="S35" s="107"/>
      <c r="T35" s="107"/>
      <c r="U35" s="107"/>
      <c r="V35" s="107"/>
      <c r="W35" s="107"/>
      <c r="X35" s="107"/>
      <c r="Y35" s="107"/>
      <c r="Z35" s="108"/>
      <c r="AA35" s="108"/>
      <c r="AB35" s="108"/>
      <c r="AC35" s="107"/>
      <c r="AD35" s="108"/>
      <c r="AE35" s="107"/>
      <c r="AF35" s="107"/>
      <c r="AG35" s="107"/>
      <c r="AH35" s="119"/>
      <c r="AI35" s="171" t="str">
        <f t="shared" si="4"/>
        <v/>
      </c>
      <c r="AJ35" s="96"/>
    </row>
    <row r="36" spans="2:36" ht="19" x14ac:dyDescent="0.2">
      <c r="B36" s="94"/>
      <c r="C36" s="118" t="s">
        <v>38</v>
      </c>
      <c r="D36" s="143"/>
      <c r="E36" s="107"/>
      <c r="F36" s="107"/>
      <c r="G36" s="107"/>
      <c r="H36" s="107"/>
      <c r="I36" s="107"/>
      <c r="J36" s="107"/>
      <c r="K36" s="108"/>
      <c r="L36" s="108"/>
      <c r="M36" s="108"/>
      <c r="N36" s="107"/>
      <c r="O36" s="108"/>
      <c r="P36" s="107"/>
      <c r="Q36" s="107"/>
      <c r="R36" s="107"/>
      <c r="S36" s="107"/>
      <c r="T36" s="107"/>
      <c r="U36" s="107"/>
      <c r="V36" s="107"/>
      <c r="W36" s="107"/>
      <c r="X36" s="107"/>
      <c r="Y36" s="107"/>
      <c r="Z36" s="108"/>
      <c r="AA36" s="108"/>
      <c r="AB36" s="108"/>
      <c r="AC36" s="107"/>
      <c r="AD36" s="108"/>
      <c r="AE36" s="107"/>
      <c r="AF36" s="107"/>
      <c r="AG36" s="107"/>
      <c r="AH36" s="119"/>
      <c r="AI36" s="171" t="str">
        <f t="shared" si="4"/>
        <v/>
      </c>
      <c r="AJ36" s="96"/>
    </row>
    <row r="37" spans="2:36" ht="19" x14ac:dyDescent="0.2">
      <c r="B37" s="94"/>
      <c r="C37" s="148" t="s">
        <v>141</v>
      </c>
      <c r="D37" s="143"/>
      <c r="E37" s="107"/>
      <c r="F37" s="107"/>
      <c r="G37" s="107"/>
      <c r="H37" s="107"/>
      <c r="I37" s="107"/>
      <c r="J37" s="107"/>
      <c r="K37" s="108"/>
      <c r="L37" s="108"/>
      <c r="M37" s="108"/>
      <c r="N37" s="107"/>
      <c r="O37" s="108"/>
      <c r="P37" s="107"/>
      <c r="Q37" s="107"/>
      <c r="R37" s="107"/>
      <c r="S37" s="107"/>
      <c r="T37" s="107"/>
      <c r="U37" s="107"/>
      <c r="V37" s="107"/>
      <c r="W37" s="107"/>
      <c r="X37" s="107"/>
      <c r="Y37" s="107"/>
      <c r="Z37" s="108"/>
      <c r="AA37" s="108"/>
      <c r="AB37" s="108"/>
      <c r="AC37" s="107"/>
      <c r="AD37" s="108"/>
      <c r="AE37" s="107"/>
      <c r="AF37" s="107"/>
      <c r="AG37" s="107"/>
      <c r="AH37" s="119"/>
      <c r="AI37" s="171" t="str">
        <f t="shared" si="4"/>
        <v/>
      </c>
      <c r="AJ37" s="96"/>
    </row>
    <row r="38" spans="2:36" ht="19" x14ac:dyDescent="0.2">
      <c r="B38" s="94"/>
      <c r="C38" s="118" t="s">
        <v>39</v>
      </c>
      <c r="D38" s="143"/>
      <c r="E38" s="107"/>
      <c r="F38" s="107"/>
      <c r="G38" s="107"/>
      <c r="H38" s="107"/>
      <c r="I38" s="107"/>
      <c r="J38" s="107"/>
      <c r="K38" s="108"/>
      <c r="L38" s="108"/>
      <c r="M38" s="108"/>
      <c r="N38" s="107"/>
      <c r="O38" s="108"/>
      <c r="P38" s="107"/>
      <c r="Q38" s="107"/>
      <c r="R38" s="107"/>
      <c r="S38" s="107"/>
      <c r="T38" s="107"/>
      <c r="U38" s="107"/>
      <c r="V38" s="107"/>
      <c r="W38" s="107"/>
      <c r="X38" s="107"/>
      <c r="Y38" s="107"/>
      <c r="Z38" s="108"/>
      <c r="AA38" s="108"/>
      <c r="AB38" s="108"/>
      <c r="AC38" s="107"/>
      <c r="AD38" s="108"/>
      <c r="AE38" s="107"/>
      <c r="AF38" s="107"/>
      <c r="AG38" s="107"/>
      <c r="AH38" s="119"/>
      <c r="AI38" s="171" t="str">
        <f t="shared" si="4"/>
        <v/>
      </c>
      <c r="AJ38" s="96"/>
    </row>
    <row r="39" spans="2:36" ht="19" x14ac:dyDescent="0.2">
      <c r="B39" s="94"/>
      <c r="C39" s="118" t="s">
        <v>40</v>
      </c>
      <c r="D39" s="143"/>
      <c r="E39" s="107"/>
      <c r="F39" s="107"/>
      <c r="G39" s="107"/>
      <c r="H39" s="107"/>
      <c r="I39" s="107"/>
      <c r="J39" s="107"/>
      <c r="K39" s="108"/>
      <c r="L39" s="108"/>
      <c r="M39" s="108"/>
      <c r="N39" s="107"/>
      <c r="O39" s="108"/>
      <c r="P39" s="107"/>
      <c r="Q39" s="107"/>
      <c r="R39" s="107"/>
      <c r="S39" s="107"/>
      <c r="T39" s="107"/>
      <c r="U39" s="107"/>
      <c r="V39" s="107"/>
      <c r="W39" s="107"/>
      <c r="X39" s="107"/>
      <c r="Y39" s="107"/>
      <c r="Z39" s="108"/>
      <c r="AA39" s="108"/>
      <c r="AB39" s="108"/>
      <c r="AC39" s="107"/>
      <c r="AD39" s="108"/>
      <c r="AE39" s="107"/>
      <c r="AF39" s="107"/>
      <c r="AG39" s="107"/>
      <c r="AH39" s="119"/>
      <c r="AI39" s="171" t="str">
        <f t="shared" si="4"/>
        <v/>
      </c>
      <c r="AJ39" s="96"/>
    </row>
    <row r="40" spans="2:36" ht="20" thickBot="1" x14ac:dyDescent="0.25">
      <c r="B40" s="94"/>
      <c r="C40" s="114" t="s">
        <v>142</v>
      </c>
      <c r="D40" s="144"/>
      <c r="E40" s="109"/>
      <c r="F40" s="109"/>
      <c r="G40" s="109"/>
      <c r="H40" s="109"/>
      <c r="I40" s="109"/>
      <c r="J40" s="109"/>
      <c r="K40" s="110"/>
      <c r="L40" s="110"/>
      <c r="M40" s="110"/>
      <c r="N40" s="109"/>
      <c r="O40" s="110"/>
      <c r="P40" s="109"/>
      <c r="Q40" s="109"/>
      <c r="R40" s="109"/>
      <c r="S40" s="109"/>
      <c r="T40" s="109"/>
      <c r="U40" s="109"/>
      <c r="V40" s="109"/>
      <c r="W40" s="109"/>
      <c r="X40" s="109"/>
      <c r="Y40" s="109"/>
      <c r="Z40" s="110"/>
      <c r="AA40" s="110"/>
      <c r="AB40" s="110"/>
      <c r="AC40" s="109"/>
      <c r="AD40" s="110"/>
      <c r="AE40" s="109"/>
      <c r="AF40" s="109"/>
      <c r="AG40" s="109"/>
      <c r="AH40" s="120"/>
      <c r="AI40" s="232"/>
      <c r="AJ40" s="96"/>
    </row>
    <row r="41" spans="2:36" ht="19" x14ac:dyDescent="0.2">
      <c r="B41" s="94"/>
      <c r="C41" s="129" t="s">
        <v>143</v>
      </c>
      <c r="D41" s="150"/>
      <c r="E41" s="113"/>
      <c r="F41" s="113"/>
      <c r="G41" s="113"/>
      <c r="H41" s="113"/>
      <c r="I41" s="113"/>
      <c r="J41" s="113"/>
      <c r="K41" s="113"/>
      <c r="L41" s="113"/>
      <c r="M41" s="113"/>
      <c r="N41" s="113"/>
      <c r="O41" s="113"/>
      <c r="P41" s="113"/>
      <c r="Q41" s="113"/>
      <c r="R41" s="113"/>
      <c r="S41" s="113"/>
      <c r="T41" s="113"/>
      <c r="U41" s="113"/>
      <c r="V41" s="113"/>
      <c r="W41" s="113"/>
      <c r="X41" s="113"/>
      <c r="Y41" s="113"/>
      <c r="Z41" s="113"/>
      <c r="AA41" s="113"/>
      <c r="AB41" s="113"/>
      <c r="AC41" s="113"/>
      <c r="AD41" s="113"/>
      <c r="AE41" s="113"/>
      <c r="AF41" s="113"/>
      <c r="AG41" s="113"/>
      <c r="AH41" s="218"/>
      <c r="AI41" s="219" t="str">
        <f>IF(COUNTBLANK(D41:AG41)=30,"",AVERAGE(D41:AG41))</f>
        <v/>
      </c>
      <c r="AJ41" s="96"/>
    </row>
    <row r="42" spans="2:36" ht="19" x14ac:dyDescent="0.2">
      <c r="B42" s="94"/>
      <c r="C42" s="130" t="s">
        <v>41</v>
      </c>
      <c r="D42" s="151"/>
      <c r="E42" s="108"/>
      <c r="F42" s="108"/>
      <c r="G42" s="108"/>
      <c r="H42" s="108"/>
      <c r="I42" s="108"/>
      <c r="J42" s="108"/>
      <c r="K42" s="108"/>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19"/>
      <c r="AI42" s="171" t="str">
        <f>IF(COUNTBLANK(D42:AG42)=30,"",AVERAGE(D42:AG42))</f>
        <v/>
      </c>
      <c r="AJ42" s="96"/>
    </row>
    <row r="43" spans="2:36" ht="19" x14ac:dyDescent="0.2">
      <c r="B43" s="94"/>
      <c r="C43" s="130" t="s">
        <v>42</v>
      </c>
      <c r="D43" s="151"/>
      <c r="E43" s="108"/>
      <c r="F43" s="108"/>
      <c r="G43" s="108"/>
      <c r="H43" s="108"/>
      <c r="I43" s="108"/>
      <c r="J43" s="108"/>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8"/>
      <c r="AH43" s="119"/>
      <c r="AI43" s="171" t="str">
        <f t="shared" ref="AI43:AI48" si="5">IF(COUNTBLANK(D43:AG43)=30,"",AVERAGE(D43:AG43))</f>
        <v/>
      </c>
      <c r="AJ43" s="96"/>
    </row>
    <row r="44" spans="2:36" ht="19" x14ac:dyDescent="0.2">
      <c r="B44" s="94"/>
      <c r="C44" s="130" t="s">
        <v>43</v>
      </c>
      <c r="D44" s="151"/>
      <c r="E44" s="108"/>
      <c r="F44" s="108"/>
      <c r="G44" s="108"/>
      <c r="H44" s="108"/>
      <c r="I44" s="108"/>
      <c r="J44" s="108"/>
      <c r="K44" s="108"/>
      <c r="L44" s="108"/>
      <c r="M44" s="108"/>
      <c r="N44" s="108"/>
      <c r="O44" s="108"/>
      <c r="P44" s="108"/>
      <c r="Q44" s="108"/>
      <c r="R44" s="108"/>
      <c r="S44" s="108"/>
      <c r="T44" s="108"/>
      <c r="U44" s="108"/>
      <c r="V44" s="108"/>
      <c r="W44" s="108"/>
      <c r="X44" s="108"/>
      <c r="Y44" s="108"/>
      <c r="Z44" s="108"/>
      <c r="AA44" s="108"/>
      <c r="AB44" s="108"/>
      <c r="AC44" s="108"/>
      <c r="AD44" s="108"/>
      <c r="AE44" s="108"/>
      <c r="AF44" s="108"/>
      <c r="AG44" s="108"/>
      <c r="AH44" s="119"/>
      <c r="AI44" s="171" t="str">
        <f t="shared" si="5"/>
        <v/>
      </c>
      <c r="AJ44" s="96"/>
    </row>
    <row r="45" spans="2:36" ht="19" x14ac:dyDescent="0.2">
      <c r="B45" s="94"/>
      <c r="C45" s="130" t="s">
        <v>144</v>
      </c>
      <c r="D45" s="151"/>
      <c r="E45" s="108"/>
      <c r="F45" s="108"/>
      <c r="G45" s="108"/>
      <c r="H45" s="108"/>
      <c r="I45" s="108"/>
      <c r="J45" s="108"/>
      <c r="K45" s="108"/>
      <c r="L45" s="108"/>
      <c r="M45" s="108"/>
      <c r="N45" s="108"/>
      <c r="O45" s="108"/>
      <c r="P45" s="108"/>
      <c r="Q45" s="108"/>
      <c r="R45" s="108"/>
      <c r="S45" s="108"/>
      <c r="T45" s="108"/>
      <c r="U45" s="108"/>
      <c r="V45" s="108"/>
      <c r="W45" s="108"/>
      <c r="X45" s="108"/>
      <c r="Y45" s="108"/>
      <c r="Z45" s="108"/>
      <c r="AA45" s="108"/>
      <c r="AB45" s="108"/>
      <c r="AC45" s="108"/>
      <c r="AD45" s="108"/>
      <c r="AE45" s="108"/>
      <c r="AF45" s="108"/>
      <c r="AG45" s="108"/>
      <c r="AH45" s="119"/>
      <c r="AI45" s="171" t="str">
        <f t="shared" si="5"/>
        <v/>
      </c>
      <c r="AJ45" s="96"/>
    </row>
    <row r="46" spans="2:36" ht="20" thickBot="1" x14ac:dyDescent="0.25">
      <c r="B46" s="94"/>
      <c r="C46" s="131" t="s">
        <v>44</v>
      </c>
      <c r="D46" s="22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110"/>
      <c r="AE46" s="110"/>
      <c r="AF46" s="110"/>
      <c r="AG46" s="110"/>
      <c r="AH46" s="120"/>
      <c r="AI46" s="176" t="str">
        <f>IF(COUNTBLANK(D46:AG46)=30,"",AVERAGE(D46:AG46))</f>
        <v/>
      </c>
      <c r="AJ46" s="96"/>
    </row>
    <row r="47" spans="2:36" ht="19" x14ac:dyDescent="0.2">
      <c r="B47" s="94"/>
      <c r="C47" s="129" t="s">
        <v>45</v>
      </c>
      <c r="D47" s="145"/>
      <c r="E47" s="112"/>
      <c r="F47" s="112"/>
      <c r="G47" s="112"/>
      <c r="H47" s="112"/>
      <c r="I47" s="112"/>
      <c r="J47" s="112"/>
      <c r="K47" s="113"/>
      <c r="L47" s="113"/>
      <c r="M47" s="113"/>
      <c r="N47" s="112"/>
      <c r="O47" s="112"/>
      <c r="P47" s="112"/>
      <c r="Q47" s="112"/>
      <c r="R47" s="112"/>
      <c r="S47" s="112"/>
      <c r="T47" s="112"/>
      <c r="U47" s="112"/>
      <c r="V47" s="112"/>
      <c r="W47" s="112"/>
      <c r="X47" s="112"/>
      <c r="Y47" s="113"/>
      <c r="Z47" s="113"/>
      <c r="AA47" s="113"/>
      <c r="AB47" s="112"/>
      <c r="AC47" s="112"/>
      <c r="AD47" s="112"/>
      <c r="AE47" s="112"/>
      <c r="AF47" s="112"/>
      <c r="AG47" s="112"/>
      <c r="AH47" s="218"/>
      <c r="AI47" s="132" t="str">
        <f t="shared" si="5"/>
        <v/>
      </c>
      <c r="AJ47" s="96"/>
    </row>
    <row r="48" spans="2:36" ht="19" x14ac:dyDescent="0.2">
      <c r="B48" s="94"/>
      <c r="C48" s="130" t="s">
        <v>46</v>
      </c>
      <c r="D48" s="143"/>
      <c r="E48" s="107"/>
      <c r="F48" s="107"/>
      <c r="G48" s="107"/>
      <c r="H48" s="107"/>
      <c r="I48" s="107"/>
      <c r="J48" s="107"/>
      <c r="K48" s="108"/>
      <c r="L48" s="108"/>
      <c r="M48" s="108"/>
      <c r="N48" s="107"/>
      <c r="O48" s="107"/>
      <c r="P48" s="107"/>
      <c r="Q48" s="107"/>
      <c r="R48" s="107"/>
      <c r="S48" s="107"/>
      <c r="T48" s="107"/>
      <c r="U48" s="107"/>
      <c r="V48" s="107"/>
      <c r="W48" s="107"/>
      <c r="X48" s="107"/>
      <c r="Y48" s="108"/>
      <c r="Z48" s="108"/>
      <c r="AA48" s="108"/>
      <c r="AB48" s="107"/>
      <c r="AC48" s="107"/>
      <c r="AD48" s="107"/>
      <c r="AE48" s="107"/>
      <c r="AF48" s="107"/>
      <c r="AG48" s="107"/>
      <c r="AH48" s="119"/>
      <c r="AI48" s="172" t="str">
        <f t="shared" si="5"/>
        <v/>
      </c>
      <c r="AJ48" s="96"/>
    </row>
    <row r="49" spans="2:36" ht="20" thickBot="1" x14ac:dyDescent="0.25">
      <c r="B49" s="94"/>
      <c r="C49" s="131" t="s">
        <v>47</v>
      </c>
      <c r="D49" s="144"/>
      <c r="E49" s="109"/>
      <c r="F49" s="109"/>
      <c r="G49" s="109"/>
      <c r="H49" s="109"/>
      <c r="I49" s="109"/>
      <c r="J49" s="109"/>
      <c r="K49" s="110"/>
      <c r="L49" s="110"/>
      <c r="M49" s="110"/>
      <c r="N49" s="109"/>
      <c r="O49" s="109"/>
      <c r="P49" s="109"/>
      <c r="Q49" s="109"/>
      <c r="R49" s="109"/>
      <c r="S49" s="109"/>
      <c r="T49" s="109"/>
      <c r="U49" s="109"/>
      <c r="V49" s="109"/>
      <c r="W49" s="109"/>
      <c r="X49" s="109"/>
      <c r="Y49" s="110"/>
      <c r="Z49" s="110"/>
      <c r="AA49" s="110"/>
      <c r="AB49" s="109"/>
      <c r="AC49" s="109"/>
      <c r="AD49" s="109"/>
      <c r="AE49" s="109"/>
      <c r="AF49" s="109"/>
      <c r="AG49" s="109"/>
      <c r="AH49" s="120"/>
      <c r="AI49" s="226" t="str">
        <f>IF(COUNTBLANK(D49:AG49)=30,"",AVERAGE(D49:AG49))</f>
        <v/>
      </c>
      <c r="AJ49" s="96"/>
    </row>
    <row r="50" spans="2:36" ht="17" thickBot="1" x14ac:dyDescent="0.25">
      <c r="B50" s="94"/>
      <c r="C50" s="221" t="s">
        <v>145</v>
      </c>
      <c r="D50" s="222" t="str">
        <f>IF(COUNTBLANK(D41:D49)=9,"",IF(SUM(D41:D49)&gt;0,0,IF(COUNTBLANK(D41:D49)&lt;&gt;0,"",1)))</f>
        <v/>
      </c>
      <c r="E50" s="222" t="str">
        <f t="shared" ref="E50:AG50" si="6">IF(COUNTBLANK(E41:E49)=9,"",IF(SUM(E41:E49)&gt;0,0,IF(COUNTBLANK(E41:E49)&lt;&gt;0,"",1)))</f>
        <v/>
      </c>
      <c r="F50" s="222" t="str">
        <f t="shared" si="6"/>
        <v/>
      </c>
      <c r="G50" s="222" t="str">
        <f t="shared" si="6"/>
        <v/>
      </c>
      <c r="H50" s="222" t="str">
        <f t="shared" si="6"/>
        <v/>
      </c>
      <c r="I50" s="222" t="str">
        <f t="shared" si="6"/>
        <v/>
      </c>
      <c r="J50" s="222" t="str">
        <f t="shared" si="6"/>
        <v/>
      </c>
      <c r="K50" s="222" t="str">
        <f t="shared" si="6"/>
        <v/>
      </c>
      <c r="L50" s="222" t="str">
        <f t="shared" si="6"/>
        <v/>
      </c>
      <c r="M50" s="222" t="str">
        <f t="shared" si="6"/>
        <v/>
      </c>
      <c r="N50" s="222" t="str">
        <f t="shared" si="6"/>
        <v/>
      </c>
      <c r="O50" s="222" t="str">
        <f t="shared" si="6"/>
        <v/>
      </c>
      <c r="P50" s="222" t="str">
        <f t="shared" si="6"/>
        <v/>
      </c>
      <c r="Q50" s="222" t="str">
        <f t="shared" si="6"/>
        <v/>
      </c>
      <c r="R50" s="222" t="str">
        <f t="shared" si="6"/>
        <v/>
      </c>
      <c r="S50" s="222" t="str">
        <f t="shared" si="6"/>
        <v/>
      </c>
      <c r="T50" s="222" t="str">
        <f t="shared" si="6"/>
        <v/>
      </c>
      <c r="U50" s="222" t="str">
        <f t="shared" si="6"/>
        <v/>
      </c>
      <c r="V50" s="222" t="str">
        <f t="shared" si="6"/>
        <v/>
      </c>
      <c r="W50" s="222" t="str">
        <f t="shared" si="6"/>
        <v/>
      </c>
      <c r="X50" s="222" t="str">
        <f t="shared" si="6"/>
        <v/>
      </c>
      <c r="Y50" s="222" t="str">
        <f t="shared" si="6"/>
        <v/>
      </c>
      <c r="Z50" s="222" t="str">
        <f t="shared" si="6"/>
        <v/>
      </c>
      <c r="AA50" s="222" t="str">
        <f t="shared" si="6"/>
        <v/>
      </c>
      <c r="AB50" s="222" t="str">
        <f t="shared" si="6"/>
        <v/>
      </c>
      <c r="AC50" s="222" t="str">
        <f t="shared" si="6"/>
        <v/>
      </c>
      <c r="AD50" s="222" t="str">
        <f t="shared" si="6"/>
        <v/>
      </c>
      <c r="AE50" s="222" t="str">
        <f t="shared" si="6"/>
        <v/>
      </c>
      <c r="AF50" s="222" t="str">
        <f t="shared" si="6"/>
        <v/>
      </c>
      <c r="AG50" s="222" t="str">
        <f t="shared" si="6"/>
        <v/>
      </c>
      <c r="AH50" s="224" t="str">
        <f>IF(COUNTBLANK(AH41:AH49)&lt;&gt;0,"",IF(SUM(AH41:AH49)=0,1,0))</f>
        <v/>
      </c>
      <c r="AI50" s="225" t="str">
        <f>IF(COUNTBLANK(D50:AG50)=30,"",AVERAGE(D50:AG50))</f>
        <v/>
      </c>
      <c r="AJ50" s="96"/>
    </row>
    <row r="51" spans="2:36" ht="19" x14ac:dyDescent="0.2">
      <c r="B51" s="94"/>
      <c r="C51" s="101" t="s">
        <v>48</v>
      </c>
      <c r="D51" s="146"/>
      <c r="E51" s="115"/>
      <c r="F51" s="115"/>
      <c r="G51" s="115"/>
      <c r="H51" s="115"/>
      <c r="I51" s="115"/>
      <c r="J51" s="115"/>
      <c r="K51" s="102"/>
      <c r="L51" s="102"/>
      <c r="M51" s="102"/>
      <c r="N51" s="115"/>
      <c r="O51" s="115"/>
      <c r="P51" s="115"/>
      <c r="Q51" s="115"/>
      <c r="R51" s="115"/>
      <c r="S51" s="115"/>
      <c r="T51" s="115"/>
      <c r="U51" s="115"/>
      <c r="V51" s="115"/>
      <c r="W51" s="115"/>
      <c r="X51" s="115"/>
      <c r="Y51" s="115"/>
      <c r="Z51" s="102"/>
      <c r="AA51" s="102"/>
      <c r="AB51" s="102"/>
      <c r="AC51" s="115"/>
      <c r="AD51" s="115"/>
      <c r="AE51" s="115"/>
      <c r="AF51" s="115"/>
      <c r="AG51" s="115"/>
      <c r="AH51" s="121"/>
      <c r="AI51" s="177"/>
      <c r="AJ51" s="96"/>
    </row>
    <row r="52" spans="2:36" ht="19" x14ac:dyDescent="0.2">
      <c r="B52" s="94"/>
      <c r="C52" s="148" t="s">
        <v>49</v>
      </c>
      <c r="D52" s="143"/>
      <c r="E52" s="107"/>
      <c r="F52" s="107"/>
      <c r="G52" s="107"/>
      <c r="H52" s="107"/>
      <c r="I52" s="107"/>
      <c r="J52" s="107"/>
      <c r="K52" s="108"/>
      <c r="L52" s="108"/>
      <c r="M52" s="108"/>
      <c r="N52" s="107"/>
      <c r="O52" s="107"/>
      <c r="P52" s="107"/>
      <c r="Q52" s="107"/>
      <c r="R52" s="107"/>
      <c r="S52" s="107"/>
      <c r="T52" s="107"/>
      <c r="U52" s="107"/>
      <c r="V52" s="107"/>
      <c r="W52" s="107"/>
      <c r="X52" s="107"/>
      <c r="Y52" s="107"/>
      <c r="Z52" s="108"/>
      <c r="AA52" s="108"/>
      <c r="AB52" s="108"/>
      <c r="AC52" s="107"/>
      <c r="AD52" s="107"/>
      <c r="AE52" s="107"/>
      <c r="AF52" s="107"/>
      <c r="AG52" s="107"/>
      <c r="AH52" s="119"/>
      <c r="AI52" s="173"/>
      <c r="AJ52" s="96"/>
    </row>
    <row r="53" spans="2:36" ht="19" x14ac:dyDescent="0.2">
      <c r="B53" s="94"/>
      <c r="C53" s="148" t="s">
        <v>50</v>
      </c>
      <c r="D53" s="143"/>
      <c r="E53" s="107"/>
      <c r="F53" s="107"/>
      <c r="G53" s="107"/>
      <c r="H53" s="107"/>
      <c r="I53" s="107"/>
      <c r="J53" s="107"/>
      <c r="K53" s="108"/>
      <c r="L53" s="108"/>
      <c r="M53" s="108"/>
      <c r="N53" s="107"/>
      <c r="O53" s="107"/>
      <c r="P53" s="107"/>
      <c r="Q53" s="107"/>
      <c r="R53" s="107"/>
      <c r="S53" s="107"/>
      <c r="T53" s="107"/>
      <c r="U53" s="107"/>
      <c r="V53" s="107"/>
      <c r="W53" s="107"/>
      <c r="X53" s="107"/>
      <c r="Y53" s="107"/>
      <c r="Z53" s="108"/>
      <c r="AA53" s="108"/>
      <c r="AB53" s="108"/>
      <c r="AC53" s="107"/>
      <c r="AD53" s="107"/>
      <c r="AE53" s="107"/>
      <c r="AF53" s="107"/>
      <c r="AG53" s="107"/>
      <c r="AH53" s="119"/>
      <c r="AI53" s="173"/>
      <c r="AJ53" s="96"/>
    </row>
    <row r="54" spans="2:36" ht="20" thickBot="1" x14ac:dyDescent="0.25">
      <c r="B54" s="94"/>
      <c r="C54" s="104" t="s">
        <v>51</v>
      </c>
      <c r="D54" s="149"/>
      <c r="E54" s="122"/>
      <c r="F54" s="122"/>
      <c r="G54" s="122"/>
      <c r="H54" s="122"/>
      <c r="I54" s="122"/>
      <c r="J54" s="122"/>
      <c r="K54" s="123"/>
      <c r="L54" s="123"/>
      <c r="M54" s="123"/>
      <c r="N54" s="122"/>
      <c r="O54" s="122"/>
      <c r="P54" s="122"/>
      <c r="Q54" s="122"/>
      <c r="R54" s="122"/>
      <c r="S54" s="122"/>
      <c r="T54" s="122"/>
      <c r="U54" s="122"/>
      <c r="V54" s="122"/>
      <c r="W54" s="122"/>
      <c r="X54" s="122"/>
      <c r="Y54" s="122"/>
      <c r="Z54" s="123"/>
      <c r="AA54" s="123"/>
      <c r="AB54" s="123"/>
      <c r="AC54" s="122"/>
      <c r="AD54" s="122"/>
      <c r="AE54" s="122"/>
      <c r="AF54" s="122"/>
      <c r="AG54" s="122"/>
      <c r="AH54" s="170"/>
      <c r="AI54" s="174"/>
      <c r="AJ54" s="96"/>
    </row>
    <row r="55" spans="2:36" ht="167.25" customHeight="1" thickBot="1" x14ac:dyDescent="0.25">
      <c r="B55" s="94"/>
      <c r="C55" s="105" t="s">
        <v>59</v>
      </c>
      <c r="D55" s="168"/>
      <c r="E55" s="165"/>
      <c r="F55" s="165"/>
      <c r="G55" s="165"/>
      <c r="H55" s="165"/>
      <c r="I55" s="165"/>
      <c r="J55" s="165"/>
      <c r="K55" s="165"/>
      <c r="L55" s="165"/>
      <c r="M55" s="165"/>
      <c r="N55" s="165"/>
      <c r="O55" s="165"/>
      <c r="P55" s="165"/>
      <c r="Q55" s="165"/>
      <c r="R55" s="165"/>
      <c r="S55" s="165"/>
      <c r="T55" s="165"/>
      <c r="U55" s="165"/>
      <c r="V55" s="165"/>
      <c r="W55" s="165"/>
      <c r="X55" s="165"/>
      <c r="Y55" s="165"/>
      <c r="Z55" s="165"/>
      <c r="AA55" s="165"/>
      <c r="AB55" s="165"/>
      <c r="AC55" s="165"/>
      <c r="AD55" s="165"/>
      <c r="AE55" s="165"/>
      <c r="AF55" s="165"/>
      <c r="AG55" s="165"/>
      <c r="AH55" s="166"/>
      <c r="AI55" s="167"/>
      <c r="AJ55" s="96"/>
    </row>
    <row r="56" spans="2:36" ht="17" thickBot="1" x14ac:dyDescent="0.25">
      <c r="B56" s="391" t="s">
        <v>133</v>
      </c>
      <c r="C56" s="392"/>
      <c r="D56" s="392"/>
      <c r="E56" s="392"/>
      <c r="F56" s="392"/>
      <c r="G56" s="392"/>
      <c r="H56" s="392"/>
      <c r="I56" s="392"/>
      <c r="J56" s="392"/>
      <c r="K56" s="392"/>
      <c r="L56" s="392"/>
      <c r="M56" s="392"/>
      <c r="N56" s="392"/>
      <c r="O56" s="392"/>
      <c r="P56" s="392"/>
      <c r="Q56" s="392"/>
      <c r="R56" s="392"/>
      <c r="S56" s="392"/>
      <c r="T56" s="392"/>
      <c r="U56" s="392"/>
      <c r="V56" s="392"/>
      <c r="W56" s="392"/>
      <c r="X56" s="392"/>
      <c r="Y56" s="392"/>
      <c r="Z56" s="392"/>
      <c r="AA56" s="392"/>
      <c r="AB56" s="392"/>
      <c r="AC56" s="392"/>
      <c r="AD56" s="392"/>
      <c r="AE56" s="392"/>
      <c r="AF56" s="392"/>
      <c r="AG56" s="392"/>
      <c r="AH56" s="392"/>
      <c r="AI56" s="392"/>
      <c r="AJ56" s="393"/>
    </row>
  </sheetData>
  <sheetProtection algorithmName="SHA-512" hashValue="V+i0GYf8YLj1qoY4yIIqcUiaP4yl8i+R8SnBmRwd7vzHXHQCx6fJh50Ell13Me/fGW9dMlV5G/hRmwfx72nd7w==" saltValue="HBazUngNIaiDx0gi/Whbkg==" spinCount="100000" sheet="1" objects="1" scenarios="1"/>
  <mergeCells count="10">
    <mergeCell ref="D11:AI11"/>
    <mergeCell ref="D28:AI28"/>
    <mergeCell ref="B56:AJ56"/>
    <mergeCell ref="C28:C29"/>
    <mergeCell ref="V8:AC8"/>
    <mergeCell ref="O8:U8"/>
    <mergeCell ref="G8:N8"/>
    <mergeCell ref="V9:AC9"/>
    <mergeCell ref="O9:U9"/>
    <mergeCell ref="G9:N9"/>
  </mergeCells>
  <conditionalFormatting sqref="AI13:AI21 D25:F25">
    <cfRule type="containsBlanks" dxfId="621" priority="41" stopIfTrue="1">
      <formula>LEN(TRIM(D13))=0</formula>
    </cfRule>
  </conditionalFormatting>
  <conditionalFormatting sqref="AI15:AI21">
    <cfRule type="cellIs" dxfId="620" priority="40" operator="equal">
      <formula>3</formula>
    </cfRule>
    <cfRule type="cellIs" dxfId="619" priority="42" operator="equal">
      <formula>2</formula>
    </cfRule>
    <cfRule type="cellIs" dxfId="618" priority="43" operator="equal">
      <formula>1</formula>
    </cfRule>
    <cfRule type="cellIs" dxfId="617" priority="44" operator="equal">
      <formula>0</formula>
    </cfRule>
  </conditionalFormatting>
  <conditionalFormatting sqref="AI23">
    <cfRule type="containsBlanks" dxfId="616" priority="36" stopIfTrue="1">
      <formula>LEN(TRIM(AI23))=0</formula>
    </cfRule>
  </conditionalFormatting>
  <conditionalFormatting sqref="AI23">
    <cfRule type="cellIs" dxfId="615" priority="35" operator="equal">
      <formula>3</formula>
    </cfRule>
    <cfRule type="cellIs" dxfId="614" priority="37" operator="equal">
      <formula>2</formula>
    </cfRule>
    <cfRule type="cellIs" dxfId="613" priority="38" operator="equal">
      <formula>1</formula>
    </cfRule>
    <cfRule type="cellIs" dxfId="612" priority="39" operator="equal">
      <formula>0</formula>
    </cfRule>
  </conditionalFormatting>
  <conditionalFormatting sqref="AI24">
    <cfRule type="containsBlanks" dxfId="611" priority="31" stopIfTrue="1">
      <formula>LEN(TRIM(AI24))=0</formula>
    </cfRule>
  </conditionalFormatting>
  <conditionalFormatting sqref="AI24">
    <cfRule type="cellIs" dxfId="610" priority="30" operator="equal">
      <formula>3</formula>
    </cfRule>
    <cfRule type="cellIs" dxfId="609" priority="32" operator="equal">
      <formula>2</formula>
    </cfRule>
    <cfRule type="cellIs" dxfId="608" priority="33" operator="equal">
      <formula>1</formula>
    </cfRule>
    <cfRule type="cellIs" dxfId="607" priority="34" operator="equal">
      <formula>0</formula>
    </cfRule>
  </conditionalFormatting>
  <conditionalFormatting sqref="D26:AI26">
    <cfRule type="containsBlanks" dxfId="606" priority="15" stopIfTrue="1">
      <formula>LEN(TRIM(D26))=0</formula>
    </cfRule>
  </conditionalFormatting>
  <conditionalFormatting sqref="H26 R26 AB26 E26">
    <cfRule type="containsBlanks" dxfId="605" priority="26">
      <formula>LEN(TRIM(E26))=0</formula>
    </cfRule>
  </conditionalFormatting>
  <conditionalFormatting sqref="H26 R26 AB26 E26">
    <cfRule type="cellIs" dxfId="604" priority="22" operator="equal">
      <formula>3</formula>
    </cfRule>
    <cfRule type="cellIs" dxfId="603" priority="23" operator="equal">
      <formula>2</formula>
    </cfRule>
    <cfRule type="cellIs" dxfId="602" priority="24" operator="equal">
      <formula>1</formula>
    </cfRule>
    <cfRule type="cellIs" dxfId="601" priority="25" operator="equal">
      <formula>0</formula>
    </cfRule>
  </conditionalFormatting>
  <conditionalFormatting sqref="K26 U26 AE26">
    <cfRule type="containsBlanks" dxfId="600" priority="21">
      <formula>LEN(TRIM(K26))=0</formula>
    </cfRule>
  </conditionalFormatting>
  <conditionalFormatting sqref="K26 U26 AE26">
    <cfRule type="cellIs" dxfId="599" priority="17" operator="equal">
      <formula>3</formula>
    </cfRule>
    <cfRule type="cellIs" dxfId="598" priority="18" operator="equal">
      <formula>2</formula>
    </cfRule>
    <cfRule type="cellIs" dxfId="597" priority="19" operator="equal">
      <formula>1</formula>
    </cfRule>
    <cfRule type="cellIs" dxfId="596" priority="20" operator="equal">
      <formula>0</formula>
    </cfRule>
  </conditionalFormatting>
  <conditionalFormatting sqref="K26 U26 AE26">
    <cfRule type="containsBlanks" dxfId="595" priority="16">
      <formula>LEN(TRIM(K26))=0</formula>
    </cfRule>
  </conditionalFormatting>
  <conditionalFormatting sqref="D26:AI26">
    <cfRule type="cellIs" dxfId="594" priority="14" operator="equal">
      <formula>3</formula>
    </cfRule>
    <cfRule type="cellIs" dxfId="593" priority="27" operator="equal">
      <formula>2</formula>
    </cfRule>
    <cfRule type="cellIs" dxfId="592" priority="28" operator="equal">
      <formula>1</formula>
    </cfRule>
    <cfRule type="cellIs" dxfId="591" priority="29" operator="equal">
      <formula>0</formula>
    </cfRule>
  </conditionalFormatting>
  <conditionalFormatting sqref="G25:AI25">
    <cfRule type="containsBlanks" dxfId="590" priority="13" stopIfTrue="1">
      <formula>LEN(TRIM(G25))=0</formula>
    </cfRule>
  </conditionalFormatting>
  <conditionalFormatting sqref="AI30:AI54">
    <cfRule type="containsBlanks" dxfId="589" priority="6" stopIfTrue="1">
      <formula>LEN(TRIM(AI30))=0</formula>
    </cfRule>
  </conditionalFormatting>
  <conditionalFormatting sqref="AI39 AI30:AI37">
    <cfRule type="cellIs" dxfId="588" priority="11" operator="between">
      <formula>0</formula>
      <formula>0.25</formula>
    </cfRule>
    <cfRule type="cellIs" dxfId="587" priority="12" operator="between">
      <formula>0.25</formula>
      <formula>0.5</formula>
    </cfRule>
  </conditionalFormatting>
  <conditionalFormatting sqref="AI38">
    <cfRule type="cellIs" dxfId="586" priority="7" operator="between">
      <formula>0</formula>
      <formula>0.25</formula>
    </cfRule>
    <cfRule type="cellIs" dxfId="585" priority="8" operator="between">
      <formula>0.25</formula>
      <formula>0.5</formula>
    </cfRule>
    <cfRule type="cellIs" dxfId="584" priority="9" operator="between">
      <formula>0.5</formula>
      <formula>0.75</formula>
    </cfRule>
    <cfRule type="cellIs" dxfId="583" priority="10" operator="between">
      <formula>0.75</formula>
      <formula>1</formula>
    </cfRule>
  </conditionalFormatting>
  <conditionalFormatting sqref="AI22">
    <cfRule type="containsBlanks" dxfId="582" priority="2" stopIfTrue="1">
      <formula>LEN(TRIM(AI22))=0</formula>
    </cfRule>
  </conditionalFormatting>
  <conditionalFormatting sqref="AI22">
    <cfRule type="cellIs" dxfId="581" priority="1" operator="equal">
      <formula>3</formula>
    </cfRule>
    <cfRule type="cellIs" dxfId="580" priority="3" operator="equal">
      <formula>2</formula>
    </cfRule>
    <cfRule type="cellIs" dxfId="579" priority="4" operator="equal">
      <formula>1</formula>
    </cfRule>
    <cfRule type="cellIs" dxfId="578" priority="5" operator="equal">
      <formula>0</formula>
    </cfRule>
  </conditionalFormatting>
  <dataValidations count="7">
    <dataValidation type="decimal" errorStyle="warning" allowBlank="1" showErrorMessage="1" error="The weight is outside the expected weight range. Check that the weight is correct and stated in gram." sqref="D13:AG13" xr:uid="{A53EB4B6-C85B-491A-BB80-73E88FB91FCE}">
      <formula1>10</formula1>
      <formula2>100</formula2>
    </dataValidation>
    <dataValidation type="decimal" errorStyle="warning" allowBlank="1" showErrorMessage="1" error="The length is outside the expected range. Check that the length is correct and stated in cm." sqref="D14:AG14" xr:uid="{21EBD4FE-AF5B-4C63-8DB0-47D55481ABA3}">
      <formula1>5</formula1>
      <formula2>25</formula2>
    </dataValidation>
    <dataValidation type="whole" allowBlank="1" showErrorMessage="1" error="The score is outside the range (0-3)" sqref="D16:AG24" xr:uid="{D8166867-EDC6-41A4-8087-628A0F9DEED4}">
      <formula1>0</formula1>
      <formula2>3</formula2>
    </dataValidation>
    <dataValidation type="whole" allowBlank="1" showInputMessage="1" showErrorMessage="1" error="The score is outside the interval (1-2). Write 1 for male and 2 for female." sqref="D40:AG40" xr:uid="{F0AEFA41-A6D4-4CFD-8CC1-106C2E342DD0}">
      <formula1>1</formula1>
      <formula2>2</formula2>
    </dataValidation>
    <dataValidation type="whole" allowBlank="1" showErrorMessage="1" error="The score is outside the interval (0-1)" sqref="D41:AG46" xr:uid="{247E4E33-ED37-485A-9F6B-85C0CBD86A2F}">
      <formula1>0</formula1>
      <formula2>1</formula2>
    </dataValidation>
    <dataValidation type="whole" allowBlank="1" showInputMessage="1" showErrorMessage="1" error="The score is outside the interval (0-1)" sqref="D31:AG39" xr:uid="{102AC712-4ADB-4821-BC44-745729CAD6BB}">
      <formula1>0</formula1>
      <formula2>1</formula2>
    </dataValidation>
    <dataValidation type="whole" allowBlank="1" showErrorMessage="1" error="Liver color is outside the range (1-6)" sqref="D30:AG30" xr:uid="{498B5BCA-C9C8-446A-8FA9-12FA7CDB2288}">
      <formula1>1</formula1>
      <formula2>6</formula2>
    </dataValidation>
  </dataValidations>
  <pageMargins left="0.70866141732283472" right="0.70866141732283472" top="0.74803149606299213" bottom="0.74803149606299213" header="0.31496062992125984"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A767B-6356-4EFE-8470-E30E52515B97}">
  <dimension ref="B1:AM56"/>
  <sheetViews>
    <sheetView zoomScale="80" zoomScaleNormal="80" workbookViewId="0">
      <pane xSplit="3" ySplit="12" topLeftCell="D27" activePane="bottomRight" state="frozen"/>
      <selection activeCell="AL54" sqref="AL54"/>
      <selection pane="topRight" activeCell="AL54" sqref="AL54"/>
      <selection pane="bottomLeft" activeCell="AL54" sqref="AL54"/>
      <selection pane="bottomRight" activeCell="O9" sqref="O9:U9"/>
    </sheetView>
  </sheetViews>
  <sheetFormatPr baseColWidth="10" defaultColWidth="12.5" defaultRowHeight="16" x14ac:dyDescent="0.2"/>
  <cols>
    <col min="1" max="1" width="5.1640625" style="51" customWidth="1"/>
    <col min="2" max="2" width="2.5" style="51" customWidth="1"/>
    <col min="3" max="3" width="33.1640625" style="51" bestFit="1" customWidth="1"/>
    <col min="4" max="33" width="6.6640625" style="51" customWidth="1"/>
    <col min="34" max="34" width="8" style="51" hidden="1" customWidth="1"/>
    <col min="35" max="35" width="18.5" style="51" customWidth="1"/>
    <col min="36" max="36" width="1.6640625" style="51" customWidth="1"/>
    <col min="37" max="37" width="7" style="51" customWidth="1"/>
    <col min="38" max="40" width="12.5" style="51"/>
    <col min="41" max="41" width="26.6640625" style="51" customWidth="1"/>
    <col min="42" max="16384" width="12.5" style="51"/>
  </cols>
  <sheetData>
    <row r="1" spans="2:36" ht="17" thickBot="1" x14ac:dyDescent="0.25"/>
    <row r="2" spans="2:36" x14ac:dyDescent="0.2">
      <c r="B2" s="86"/>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87"/>
    </row>
    <row r="3" spans="2:36" x14ac:dyDescent="0.2">
      <c r="B3" s="94"/>
      <c r="C3" s="214"/>
      <c r="D3" s="214"/>
      <c r="E3" s="214"/>
      <c r="F3" s="214"/>
      <c r="G3" s="214"/>
      <c r="H3" s="214"/>
      <c r="I3" s="214"/>
      <c r="J3" s="214"/>
      <c r="K3" s="214"/>
      <c r="L3" s="214"/>
      <c r="M3" s="214"/>
      <c r="N3" s="214"/>
      <c r="O3" s="214"/>
      <c r="P3" s="214"/>
      <c r="Q3" s="214"/>
      <c r="R3" s="214"/>
      <c r="S3" s="214"/>
      <c r="T3" s="214"/>
      <c r="U3" s="214"/>
      <c r="V3" s="214"/>
      <c r="W3" s="214"/>
      <c r="X3" s="214"/>
      <c r="Y3" s="214"/>
      <c r="Z3" s="214"/>
      <c r="AA3" s="214"/>
      <c r="AB3" s="214"/>
      <c r="AC3" s="214"/>
      <c r="AD3" s="214"/>
      <c r="AE3" s="214"/>
      <c r="AF3" s="214"/>
      <c r="AG3" s="214"/>
      <c r="AH3" s="214"/>
      <c r="AI3" s="214"/>
      <c r="AJ3" s="96"/>
    </row>
    <row r="4" spans="2:36" x14ac:dyDescent="0.2">
      <c r="B4" s="9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96"/>
    </row>
    <row r="5" spans="2:36" x14ac:dyDescent="0.2">
      <c r="B5" s="94"/>
      <c r="C5" s="214"/>
      <c r="D5" s="214"/>
      <c r="E5" s="214"/>
      <c r="F5" s="214"/>
      <c r="G5" s="214"/>
      <c r="H5" s="214"/>
      <c r="I5" s="214"/>
      <c r="J5" s="214"/>
      <c r="K5" s="214"/>
      <c r="L5" s="214"/>
      <c r="M5" s="214"/>
      <c r="N5" s="214"/>
      <c r="O5" s="214"/>
      <c r="P5" s="214"/>
      <c r="Q5" s="214"/>
      <c r="R5" s="214"/>
      <c r="S5" s="214"/>
      <c r="T5" s="214"/>
      <c r="U5" s="214"/>
      <c r="V5" s="214"/>
      <c r="W5" s="214"/>
      <c r="X5" s="214"/>
      <c r="Y5" s="214"/>
      <c r="Z5" s="214"/>
      <c r="AA5" s="214"/>
      <c r="AB5" s="214"/>
      <c r="AC5" s="214"/>
      <c r="AD5" s="214"/>
      <c r="AE5" s="214"/>
      <c r="AF5" s="214"/>
      <c r="AG5" s="214"/>
      <c r="AH5" s="214"/>
      <c r="AI5" s="214"/>
      <c r="AJ5" s="96"/>
    </row>
    <row r="6" spans="2:36" x14ac:dyDescent="0.2">
      <c r="B6" s="94"/>
      <c r="C6" s="214"/>
      <c r="D6" s="214"/>
      <c r="E6" s="214"/>
      <c r="F6" s="214"/>
      <c r="G6" s="214"/>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96"/>
    </row>
    <row r="7" spans="2:36" ht="17" thickBot="1" x14ac:dyDescent="0.25">
      <c r="B7" s="94"/>
      <c r="C7" s="214"/>
      <c r="D7" s="214"/>
      <c r="E7" s="214"/>
      <c r="F7" s="214"/>
      <c r="G7" s="214"/>
      <c r="H7" s="214"/>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4"/>
      <c r="AI7" s="214"/>
      <c r="AJ7" s="96"/>
    </row>
    <row r="8" spans="2:36" s="90" customFormat="1" ht="15" x14ac:dyDescent="0.2">
      <c r="B8" s="88"/>
      <c r="C8" s="211"/>
      <c r="D8" s="211"/>
      <c r="E8" s="211"/>
      <c r="F8" s="211"/>
      <c r="G8" s="394" t="s">
        <v>56</v>
      </c>
      <c r="H8" s="395"/>
      <c r="I8" s="395"/>
      <c r="J8" s="395"/>
      <c r="K8" s="395"/>
      <c r="L8" s="395"/>
      <c r="M8" s="395"/>
      <c r="N8" s="396"/>
      <c r="O8" s="394" t="s">
        <v>55</v>
      </c>
      <c r="P8" s="395"/>
      <c r="Q8" s="395"/>
      <c r="R8" s="395"/>
      <c r="S8" s="395"/>
      <c r="T8" s="395"/>
      <c r="U8" s="396"/>
      <c r="V8" s="394" t="s">
        <v>54</v>
      </c>
      <c r="W8" s="395"/>
      <c r="X8" s="395"/>
      <c r="Y8" s="395"/>
      <c r="Z8" s="395"/>
      <c r="AA8" s="395"/>
      <c r="AB8" s="395"/>
      <c r="AC8" s="396"/>
      <c r="AD8" s="211"/>
      <c r="AE8" s="209"/>
      <c r="AF8" s="209"/>
      <c r="AG8" s="209"/>
      <c r="AH8" s="209"/>
      <c r="AI8" s="209"/>
      <c r="AJ8" s="89"/>
    </row>
    <row r="9" spans="2:36" s="93" customFormat="1" ht="20" thickBot="1" x14ac:dyDescent="0.25">
      <c r="B9" s="91"/>
      <c r="C9" s="212"/>
      <c r="D9" s="212"/>
      <c r="E9" s="212"/>
      <c r="F9" s="212"/>
      <c r="G9" s="400"/>
      <c r="H9" s="401"/>
      <c r="I9" s="401"/>
      <c r="J9" s="401"/>
      <c r="K9" s="401"/>
      <c r="L9" s="401"/>
      <c r="M9" s="401"/>
      <c r="N9" s="402"/>
      <c r="O9" s="400">
        <v>4</v>
      </c>
      <c r="P9" s="401"/>
      <c r="Q9" s="401"/>
      <c r="R9" s="401"/>
      <c r="S9" s="401"/>
      <c r="T9" s="401"/>
      <c r="U9" s="402"/>
      <c r="V9" s="397"/>
      <c r="W9" s="398"/>
      <c r="X9" s="398"/>
      <c r="Y9" s="398"/>
      <c r="Z9" s="398"/>
      <c r="AA9" s="398"/>
      <c r="AB9" s="398"/>
      <c r="AC9" s="399"/>
      <c r="AD9" s="212"/>
      <c r="AE9" s="210"/>
      <c r="AF9" s="210"/>
      <c r="AG9" s="210"/>
      <c r="AH9" s="210"/>
      <c r="AI9" s="210"/>
      <c r="AJ9" s="92"/>
    </row>
    <row r="10" spans="2:36" ht="17" thickBot="1" x14ac:dyDescent="0.25">
      <c r="B10" s="94"/>
      <c r="C10" s="95"/>
      <c r="D10" s="95"/>
      <c r="E10" s="95"/>
      <c r="F10" s="95"/>
      <c r="G10" s="95"/>
      <c r="H10" s="95"/>
      <c r="I10" s="95"/>
      <c r="J10" s="95"/>
      <c r="K10" s="95"/>
      <c r="L10" s="95"/>
      <c r="M10" s="95"/>
      <c r="N10" s="95"/>
      <c r="O10" s="95"/>
      <c r="P10" s="213"/>
      <c r="Q10" s="213"/>
      <c r="R10" s="213"/>
      <c r="S10" s="213"/>
      <c r="T10" s="213"/>
      <c r="U10" s="213"/>
      <c r="V10" s="213"/>
      <c r="W10" s="213"/>
      <c r="X10" s="213"/>
      <c r="Y10" s="213"/>
      <c r="Z10" s="213"/>
      <c r="AA10" s="213"/>
      <c r="AB10" s="213"/>
      <c r="AC10" s="213"/>
      <c r="AD10" s="95"/>
      <c r="AE10" s="95"/>
      <c r="AF10" s="95"/>
      <c r="AG10" s="95"/>
      <c r="AH10" s="95"/>
      <c r="AI10" s="95"/>
      <c r="AJ10" s="96"/>
    </row>
    <row r="11" spans="2:36" ht="22" thickBot="1" x14ac:dyDescent="0.25">
      <c r="B11" s="94"/>
      <c r="C11" s="97"/>
      <c r="D11" s="384" t="s">
        <v>62</v>
      </c>
      <c r="E11" s="384"/>
      <c r="F11" s="384"/>
      <c r="G11" s="384"/>
      <c r="H11" s="384"/>
      <c r="I11" s="384"/>
      <c r="J11" s="384"/>
      <c r="K11" s="384"/>
      <c r="L11" s="384"/>
      <c r="M11" s="384"/>
      <c r="N11" s="384"/>
      <c r="O11" s="384"/>
      <c r="P11" s="384"/>
      <c r="Q11" s="384"/>
      <c r="R11" s="384"/>
      <c r="S11" s="384"/>
      <c r="T11" s="384"/>
      <c r="U11" s="384"/>
      <c r="V11" s="384"/>
      <c r="W11" s="384"/>
      <c r="X11" s="384"/>
      <c r="Y11" s="384"/>
      <c r="Z11" s="384"/>
      <c r="AA11" s="384"/>
      <c r="AB11" s="384"/>
      <c r="AC11" s="384"/>
      <c r="AD11" s="384"/>
      <c r="AE11" s="384"/>
      <c r="AF11" s="384"/>
      <c r="AG11" s="384"/>
      <c r="AH11" s="384"/>
      <c r="AI11" s="385"/>
      <c r="AJ11" s="96"/>
    </row>
    <row r="12" spans="2:36" ht="22" thickBot="1" x14ac:dyDescent="0.25">
      <c r="B12" s="94"/>
      <c r="C12" s="158"/>
      <c r="D12" s="215">
        <v>1</v>
      </c>
      <c r="E12" s="216">
        <v>2</v>
      </c>
      <c r="F12" s="216">
        <v>3</v>
      </c>
      <c r="G12" s="216">
        <v>4</v>
      </c>
      <c r="H12" s="216">
        <v>5</v>
      </c>
      <c r="I12" s="216">
        <v>6</v>
      </c>
      <c r="J12" s="216">
        <v>7</v>
      </c>
      <c r="K12" s="216">
        <v>8</v>
      </c>
      <c r="L12" s="216">
        <v>9</v>
      </c>
      <c r="M12" s="216">
        <v>10</v>
      </c>
      <c r="N12" s="216">
        <v>11</v>
      </c>
      <c r="O12" s="216">
        <v>12</v>
      </c>
      <c r="P12" s="216">
        <v>13</v>
      </c>
      <c r="Q12" s="216">
        <v>14</v>
      </c>
      <c r="R12" s="127">
        <v>15</v>
      </c>
      <c r="S12" s="216">
        <v>16</v>
      </c>
      <c r="T12" s="216">
        <v>17</v>
      </c>
      <c r="U12" s="216">
        <v>18</v>
      </c>
      <c r="V12" s="216">
        <v>19</v>
      </c>
      <c r="W12" s="216">
        <v>20</v>
      </c>
      <c r="X12" s="216">
        <v>21</v>
      </c>
      <c r="Y12" s="216">
        <v>22</v>
      </c>
      <c r="Z12" s="216">
        <v>23</v>
      </c>
      <c r="AA12" s="216">
        <v>24</v>
      </c>
      <c r="AB12" s="216">
        <v>25</v>
      </c>
      <c r="AC12" s="216">
        <v>26</v>
      </c>
      <c r="AD12" s="216">
        <v>27</v>
      </c>
      <c r="AE12" s="216">
        <v>28</v>
      </c>
      <c r="AF12" s="216">
        <v>29</v>
      </c>
      <c r="AG12" s="98">
        <v>30</v>
      </c>
      <c r="AH12" s="99" t="s">
        <v>2</v>
      </c>
      <c r="AI12" s="100" t="s">
        <v>60</v>
      </c>
      <c r="AJ12" s="96"/>
    </row>
    <row r="13" spans="2:36" ht="17" thickBot="1" x14ac:dyDescent="0.25">
      <c r="B13" s="94"/>
      <c r="C13" s="118" t="s">
        <v>24</v>
      </c>
      <c r="D13" s="141"/>
      <c r="E13" s="138"/>
      <c r="F13" s="138"/>
      <c r="G13" s="138"/>
      <c r="H13" s="138"/>
      <c r="I13" s="141"/>
      <c r="J13" s="141"/>
      <c r="K13" s="138"/>
      <c r="L13" s="138"/>
      <c r="M13" s="138"/>
      <c r="N13" s="138"/>
      <c r="O13" s="138"/>
      <c r="P13" s="138"/>
      <c r="Q13" s="138"/>
      <c r="R13" s="138"/>
      <c r="S13" s="138"/>
      <c r="T13" s="138"/>
      <c r="U13" s="138"/>
      <c r="V13" s="138"/>
      <c r="W13" s="138"/>
      <c r="X13" s="138"/>
      <c r="Y13" s="138"/>
      <c r="Z13" s="138"/>
      <c r="AA13" s="141"/>
      <c r="AB13" s="138"/>
      <c r="AC13" s="138"/>
      <c r="AD13" s="138"/>
      <c r="AE13" s="138"/>
      <c r="AF13" s="138"/>
      <c r="AG13" s="138"/>
      <c r="AH13" s="103">
        <f>30-COUNTBLANK(D13:AG13)</f>
        <v>0</v>
      </c>
      <c r="AI13" s="227"/>
      <c r="AJ13" s="96"/>
    </row>
    <row r="14" spans="2:36" ht="17" thickBot="1" x14ac:dyDescent="0.25">
      <c r="B14" s="94"/>
      <c r="C14" s="114" t="s">
        <v>25</v>
      </c>
      <c r="D14" s="142"/>
      <c r="E14" s="139"/>
      <c r="F14" s="139"/>
      <c r="G14" s="139"/>
      <c r="H14" s="139"/>
      <c r="I14" s="139"/>
      <c r="J14" s="142"/>
      <c r="K14" s="139"/>
      <c r="L14" s="139"/>
      <c r="M14" s="139"/>
      <c r="N14" s="139"/>
      <c r="O14" s="139"/>
      <c r="P14" s="139"/>
      <c r="Q14" s="139"/>
      <c r="R14" s="139"/>
      <c r="S14" s="139"/>
      <c r="T14" s="139"/>
      <c r="U14" s="139"/>
      <c r="V14" s="139"/>
      <c r="W14" s="139"/>
      <c r="X14" s="139"/>
      <c r="Y14" s="139"/>
      <c r="Z14" s="139"/>
      <c r="AA14" s="142"/>
      <c r="AB14" s="139"/>
      <c r="AC14" s="139"/>
      <c r="AD14" s="139"/>
      <c r="AE14" s="139"/>
      <c r="AF14" s="139"/>
      <c r="AG14" s="139"/>
      <c r="AH14" s="103">
        <f>30-COUNTBLANK(D14:AG14)</f>
        <v>0</v>
      </c>
      <c r="AI14" s="228"/>
      <c r="AJ14" s="96"/>
    </row>
    <row r="15" spans="2:36" x14ac:dyDescent="0.2">
      <c r="B15" s="94"/>
      <c r="C15" s="157" t="s">
        <v>57</v>
      </c>
      <c r="D15" s="202" t="str" cm="1">
        <f t="array" ref="D15">+IF(COUNTBLANK(D13:D14)&gt;0,"",_xlfn.IFS((10^(3.516)*D13/(10*D14)^(2.559))&gt;=1,0,(10^(3.516)*D13/(10*D14)^(2.559))&gt;=0.9,1,(10^(3.516)*D13/(10*D14)^(2.559))&gt;=0.75,2,(10^(3.516)*D13/(10*D14)^(2.559))&lt;0.75,3))</f>
        <v/>
      </c>
      <c r="E15" s="163" t="str" cm="1">
        <f t="array" ref="E15">+IF(COUNTBLANK(E13:E14)&gt;0,"",_xlfn.IFS((10^(3.516)*E13/(10*E14)^(2.559))&gt;=1,0,(10^(3.516)*E13/(10*E14)^(2.559))&gt;=0.9,1,(10^(3.516)*E13/(10*E14)^(2.559))&gt;=0.75,2,(10^(3.516)*E13/(10*E14)^(2.559))&lt;0.75,3))</f>
        <v/>
      </c>
      <c r="F15" s="163" t="str" cm="1">
        <f t="array" ref="F15">+IF(COUNTBLANK(F13:F14)&gt;0,"",_xlfn.IFS((10^(3.516)*F13/(10*F14)^(2.559))&gt;=1,0,(10^(3.516)*F13/(10*F14)^(2.559))&gt;=0.9,1,(10^(3.516)*F13/(10*F14)^(2.559))&gt;=0.75,2,(10^(3.516)*F13/(10*F14)^(2.559))&lt;0.75,3))</f>
        <v/>
      </c>
      <c r="G15" s="163" t="str" cm="1">
        <f t="array" ref="G15">+IF(COUNTBLANK(G13:G14)&gt;0,"",_xlfn.IFS((10^(3.516)*G13/(10*G14)^(2.559))&gt;=1,0,(10^(3.516)*G13/(10*G14)^(2.559))&gt;=0.9,1,(10^(3.516)*G13/(10*G14)^(2.559))&gt;=0.75,2,(10^(3.516)*G13/(10*G14)^(2.559))&lt;0.75,3))</f>
        <v/>
      </c>
      <c r="H15" s="163" t="str" cm="1">
        <f t="array" ref="H15">+IF(COUNTBLANK(H13:H14)&gt;0,"",_xlfn.IFS((10^(3.516)*H13/(10*H14)^(2.559))&gt;=1,0,(10^(3.516)*H13/(10*H14)^(2.559))&gt;=0.9,1,(10^(3.516)*H13/(10*H14)^(2.559))&gt;=0.75,2,(10^(3.516)*H13/(10*H14)^(2.559))&lt;0.75,3))</f>
        <v/>
      </c>
      <c r="I15" s="163" t="str" cm="1">
        <f t="array" ref="I15">+IF(COUNTBLANK(I13:I14)&gt;0,"",_xlfn.IFS((10^(3.516)*I13/(10*I14)^(2.559))&gt;=1,0,(10^(3.516)*I13/(10*I14)^(2.559))&gt;=0.9,1,(10^(3.516)*I13/(10*I14)^(2.559))&gt;=0.75,2,(10^(3.516)*I13/(10*I14)^(2.559))&lt;0.75,3))</f>
        <v/>
      </c>
      <c r="J15" s="163" t="str" cm="1">
        <f t="array" ref="J15">+IF(COUNTBLANK(J13:J14)&gt;0,"",_xlfn.IFS((10^(3.516)*J13/(10*J14)^(2.559))&gt;=1,0,(10^(3.516)*J13/(10*J14)^(2.559))&gt;=0.9,1,(10^(3.516)*J13/(10*J14)^(2.559))&gt;=0.75,2,(10^(3.516)*J13/(10*J14)^(2.559))&lt;0.75,3))</f>
        <v/>
      </c>
      <c r="K15" s="163" t="str" cm="1">
        <f t="array" ref="K15">+IF(COUNTBLANK(K13:K14)&gt;0,"",_xlfn.IFS((10^(3.516)*K13/(10*K14)^(2.559))&gt;=1,0,(10^(3.516)*K13/(10*K14)^(2.559))&gt;=0.9,1,(10^(3.516)*K13/(10*K14)^(2.559))&gt;=0.75,2,(10^(3.516)*K13/(10*K14)^(2.559))&lt;0.75,3))</f>
        <v/>
      </c>
      <c r="L15" s="163" t="str" cm="1">
        <f t="array" ref="L15">+IF(COUNTBLANK(L13:L14)&gt;0,"",_xlfn.IFS((10^(3.516)*L13/(10*L14)^(2.559))&gt;=1,0,(10^(3.516)*L13/(10*L14)^(2.559))&gt;=0.9,1,(10^(3.516)*L13/(10*L14)^(2.559))&gt;=0.75,2,(10^(3.516)*L13/(10*L14)^(2.559))&lt;0.75,3))</f>
        <v/>
      </c>
      <c r="M15" s="163" t="str" cm="1">
        <f t="array" ref="M15">+IF(COUNTBLANK(M13:M14)&gt;0,"",_xlfn.IFS((10^(3.516)*M13/(10*M14)^(2.559))&gt;=1,0,(10^(3.516)*M13/(10*M14)^(2.559))&gt;=0.9,1,(10^(3.516)*M13/(10*M14)^(2.559))&gt;=0.75,2,(10^(3.516)*M13/(10*M14)^(2.559))&lt;0.75,3))</f>
        <v/>
      </c>
      <c r="N15" s="163" t="str" cm="1">
        <f t="array" ref="N15">+IF(COUNTBLANK(N13:N14)&gt;0,"",_xlfn.IFS((10^(3.516)*N13/(10*N14)^(2.559))&gt;=1,0,(10^(3.516)*N13/(10*N14)^(2.559))&gt;=0.9,1,(10^(3.516)*N13/(10*N14)^(2.559))&gt;=0.75,2,(10^(3.516)*N13/(10*N14)^(2.559))&lt;0.75,3))</f>
        <v/>
      </c>
      <c r="O15" s="163" t="str" cm="1">
        <f t="array" ref="O15">+IF(COUNTBLANK(O13:O14)&gt;0,"",_xlfn.IFS((10^(3.516)*O13/(10*O14)^(2.559))&gt;=1,0,(10^(3.516)*O13/(10*O14)^(2.559))&gt;=0.9,1,(10^(3.516)*O13/(10*O14)^(2.559))&gt;=0.75,2,(10^(3.516)*O13/(10*O14)^(2.559))&lt;0.75,3))</f>
        <v/>
      </c>
      <c r="P15" s="163" t="str" cm="1">
        <f t="array" ref="P15">+IF(COUNTBLANK(P13:P14)&gt;0,"",_xlfn.IFS((10^(3.516)*P13/(10*P14)^(2.559))&gt;=1,0,(10^(3.516)*P13/(10*P14)^(2.559))&gt;=0.9,1,(10^(3.516)*P13/(10*P14)^(2.559))&gt;=0.75,2,(10^(3.516)*P13/(10*P14)^(2.559))&lt;0.75,3))</f>
        <v/>
      </c>
      <c r="Q15" s="163" t="str" cm="1">
        <f t="array" ref="Q15">+IF(COUNTBLANK(Q13:Q14)&gt;0,"",_xlfn.IFS((10^(3.516)*Q13/(10*Q14)^(2.559))&gt;=1,0,(10^(3.516)*Q13/(10*Q14)^(2.559))&gt;=0.9,1,(10^(3.516)*Q13/(10*Q14)^(2.559))&gt;=0.75,2,(10^(3.516)*Q13/(10*Q14)^(2.559))&lt;0.75,3))</f>
        <v/>
      </c>
      <c r="R15" s="163" t="str" cm="1">
        <f t="array" ref="R15">+IF(COUNTBLANK(R13:R14)&gt;0,"",_xlfn.IFS((10^(3.516)*R13/(10*R14)^(2.559))&gt;=1,0,(10^(3.516)*R13/(10*R14)^(2.559))&gt;=0.9,1,(10^(3.516)*R13/(10*R14)^(2.559))&gt;=0.75,2,(10^(3.516)*R13/(10*R14)^(2.559))&lt;0.75,3))</f>
        <v/>
      </c>
      <c r="S15" s="163" t="str" cm="1">
        <f t="array" ref="S15">+IF(COUNTBLANK(S13:S14)&gt;0,"",_xlfn.IFS((10^(3.516)*S13/(10*S14)^(2.559))&gt;=1,0,(10^(3.516)*S13/(10*S14)^(2.559))&gt;=0.9,1,(10^(3.516)*S13/(10*S14)^(2.559))&gt;=0.75,2,(10^(3.516)*S13/(10*S14)^(2.559))&lt;0.75,3))</f>
        <v/>
      </c>
      <c r="T15" s="163" t="str" cm="1">
        <f t="array" ref="T15">+IF(COUNTBLANK(T13:T14)&gt;0,"",_xlfn.IFS((10^(3.516)*T13/(10*T14)^(2.559))&gt;=1,0,(10^(3.516)*T13/(10*T14)^(2.559))&gt;=0.9,1,(10^(3.516)*T13/(10*T14)^(2.559))&gt;=0.75,2,(10^(3.516)*T13/(10*T14)^(2.559))&lt;0.75,3))</f>
        <v/>
      </c>
      <c r="U15" s="163" t="str" cm="1">
        <f t="array" ref="U15">+IF(COUNTBLANK(U13:U14)&gt;0,"",_xlfn.IFS((10^(3.516)*U13/(10*U14)^(2.559))&gt;=1,0,(10^(3.516)*U13/(10*U14)^(2.559))&gt;=0.9,1,(10^(3.516)*U13/(10*U14)^(2.559))&gt;=0.75,2,(10^(3.516)*U13/(10*U14)^(2.559))&lt;0.75,3))</f>
        <v/>
      </c>
      <c r="V15" s="163" t="str" cm="1">
        <f t="array" ref="V15">+IF(COUNTBLANK(V13:V14)&gt;0,"",_xlfn.IFS((10^(3.516)*V13/(10*V14)^(2.559))&gt;=1,0,(10^(3.516)*V13/(10*V14)^(2.559))&gt;=0.9,1,(10^(3.516)*V13/(10*V14)^(2.559))&gt;=0.75,2,(10^(3.516)*V13/(10*V14)^(2.559))&lt;0.75,3))</f>
        <v/>
      </c>
      <c r="W15" s="163" t="str" cm="1">
        <f t="array" ref="W15">+IF(COUNTBLANK(W13:W14)&gt;0,"",_xlfn.IFS((10^(3.516)*W13/(10*W14)^(2.559))&gt;=1,0,(10^(3.516)*W13/(10*W14)^(2.559))&gt;=0.9,1,(10^(3.516)*W13/(10*W14)^(2.559))&gt;=0.75,2,(10^(3.516)*W13/(10*W14)^(2.559))&lt;0.75,3))</f>
        <v/>
      </c>
      <c r="X15" s="163" t="str" cm="1">
        <f t="array" ref="X15">+IF(COUNTBLANK(X13:X14)&gt;0,"",_xlfn.IFS((10^(3.516)*X13/(10*X14)^(2.559))&gt;=1,0,(10^(3.516)*X13/(10*X14)^(2.559))&gt;=0.9,1,(10^(3.516)*X13/(10*X14)^(2.559))&gt;=0.75,2,(10^(3.516)*X13/(10*X14)^(2.559))&lt;0.75,3))</f>
        <v/>
      </c>
      <c r="Y15" s="163" t="str" cm="1">
        <f t="array" ref="Y15">+IF(COUNTBLANK(Y13:Y14)&gt;0,"",_xlfn.IFS((10^(3.516)*Y13/(10*Y14)^(2.559))&gt;=1,0,(10^(3.516)*Y13/(10*Y14)^(2.559))&gt;=0.9,1,(10^(3.516)*Y13/(10*Y14)^(2.559))&gt;=0.75,2,(10^(3.516)*Y13/(10*Y14)^(2.559))&lt;0.75,3))</f>
        <v/>
      </c>
      <c r="Z15" s="163" t="str" cm="1">
        <f t="array" ref="Z15">+IF(COUNTBLANK(Z13:Z14)&gt;0,"",_xlfn.IFS((10^(3.516)*Z13/(10*Z14)^(2.559))&gt;=1,0,(10^(3.516)*Z13/(10*Z14)^(2.559))&gt;=0.9,1,(10^(3.516)*Z13/(10*Z14)^(2.559))&gt;=0.75,2,(10^(3.516)*Z13/(10*Z14)^(2.559))&lt;0.75,3))</f>
        <v/>
      </c>
      <c r="AA15" s="163" t="str" cm="1">
        <f t="array" ref="AA15">+IF(COUNTBLANK(AA13:AA14)&gt;0,"",_xlfn.IFS((10^(3.516)*AA13/(10*AA14)^(2.559))&gt;=1,0,(10^(3.516)*AA13/(10*AA14)^(2.559))&gt;=0.9,1,(10^(3.516)*AA13/(10*AA14)^(2.559))&gt;=0.75,2,(10^(3.516)*AA13/(10*AA14)^(2.559))&lt;0.75,3))</f>
        <v/>
      </c>
      <c r="AB15" s="163" t="str" cm="1">
        <f t="array" ref="AB15">+IF(COUNTBLANK(AB13:AB14)&gt;0,"",_xlfn.IFS((10^(3.516)*AB13/(10*AB14)^(2.559))&gt;=1,0,(10^(3.516)*AB13/(10*AB14)^(2.559))&gt;=0.9,1,(10^(3.516)*AB13/(10*AB14)^(2.559))&gt;=0.75,2,(10^(3.516)*AB13/(10*AB14)^(2.559))&lt;0.75,3))</f>
        <v/>
      </c>
      <c r="AC15" s="163" t="str" cm="1">
        <f t="array" ref="AC15">+IF(COUNTBLANK(AC13:AC14)&gt;0,"",_xlfn.IFS((10^(3.516)*AC13/(10*AC14)^(2.559))&gt;=1,0,(10^(3.516)*AC13/(10*AC14)^(2.559))&gt;=0.9,1,(10^(3.516)*AC13/(10*AC14)^(2.559))&gt;=0.75,2,(10^(3.516)*AC13/(10*AC14)^(2.559))&lt;0.75,3))</f>
        <v/>
      </c>
      <c r="AD15" s="163" t="str" cm="1">
        <f t="array" ref="AD15">+IF(COUNTBLANK(AD13:AD14)&gt;0,"",_xlfn.IFS((10^(3.516)*AD13/(10*AD14)^(2.559))&gt;=1,0,(10^(3.516)*AD13/(10*AD14)^(2.559))&gt;=0.9,1,(10^(3.516)*AD13/(10*AD14)^(2.559))&gt;=0.75,2,(10^(3.516)*AD13/(10*AD14)^(2.559))&lt;0.75,3))</f>
        <v/>
      </c>
      <c r="AE15" s="163" t="str" cm="1">
        <f t="array" ref="AE15">+IF(COUNTBLANK(AE13:AE14)&gt;0,"",_xlfn.IFS((10^(3.516)*AE13/(10*AE14)^(2.559))&gt;=1,0,(10^(3.516)*AE13/(10*AE14)^(2.559))&gt;=0.9,1,(10^(3.516)*AE13/(10*AE14)^(2.559))&gt;=0.75,2,(10^(3.516)*AE13/(10*AE14)^(2.559))&lt;0.75,3))</f>
        <v/>
      </c>
      <c r="AF15" s="163" t="str" cm="1">
        <f t="array" ref="AF15">+IF(COUNTBLANK(AF13:AF14)&gt;0,"",_xlfn.IFS((10^(3.516)*AF13/(10*AF14)^(2.559))&gt;=1,0,(10^(3.516)*AF13/(10*AF14)^(2.559))&gt;=0.9,1,(10^(3.516)*AF13/(10*AF14)^(2.559))&gt;=0.75,2,(10^(3.516)*AF13/(10*AF14)^(2.559))&lt;0.75,3))</f>
        <v/>
      </c>
      <c r="AG15" s="163" t="str" cm="1">
        <f t="array" ref="AG15">+IF(COUNTBLANK(AG13:AG14)&gt;0,"",_xlfn.IFS((10^(3.516)*AG13/(10*AG14)^(2.559))&gt;=1,0,(10^(3.516)*AG13/(10*AG14)^(2.559))&gt;=0.9,1,(10^(3.516)*AG13/(10*AG14)^(2.559))&gt;=0.75,2,(10^(3.516)*AG13/(10*AG14)^(2.559))&lt;0.75,3))</f>
        <v/>
      </c>
      <c r="AH15" s="164">
        <f>30-COUNTBLANK(D15:AG15)</f>
        <v>0</v>
      </c>
      <c r="AI15" s="156" t="str">
        <f>IF(COUNTBLANK(D15:AG15)=30,"",IF(('Basis of calculations'!M87/AH15&gt;=0.25),3,IF(OR(('Basis of calculations'!M87/AH15&gt;=0.1),(('Basis of calculations'!M87+'Basis of calculations'!L87)/AH15&gt;=0.4)),2,IF(OR(('Basis of calculations'!M87&gt;0),('Basis of calculations'!M87+'Basis of calculations'!L87)/AH15&gt;=0,(('Basis of calculations'!J87/AH15&lt;0.6))),1,0))))</f>
        <v/>
      </c>
      <c r="AJ15" s="96"/>
    </row>
    <row r="16" spans="2:36" x14ac:dyDescent="0.2">
      <c r="B16" s="94"/>
      <c r="C16" s="118" t="s">
        <v>26</v>
      </c>
      <c r="D16" s="143"/>
      <c r="E16" s="143"/>
      <c r="F16" s="143"/>
      <c r="G16" s="143"/>
      <c r="H16" s="143"/>
      <c r="I16" s="143"/>
      <c r="J16" s="151"/>
      <c r="K16" s="151"/>
      <c r="L16" s="151"/>
      <c r="M16" s="151"/>
      <c r="N16" s="151"/>
      <c r="O16" s="151"/>
      <c r="P16" s="151"/>
      <c r="Q16" s="151"/>
      <c r="R16" s="151"/>
      <c r="S16" s="151"/>
      <c r="T16" s="151"/>
      <c r="U16" s="151"/>
      <c r="V16" s="151"/>
      <c r="W16" s="151"/>
      <c r="X16" s="151"/>
      <c r="Y16" s="151"/>
      <c r="Z16" s="151"/>
      <c r="AA16" s="151"/>
      <c r="AB16" s="151"/>
      <c r="AC16" s="151"/>
      <c r="AD16" s="151"/>
      <c r="AE16" s="151"/>
      <c r="AF16" s="151"/>
      <c r="AG16" s="151"/>
      <c r="AH16" s="106">
        <f t="shared" ref="AH16:AH24" si="0">30-COUNTBLANK(D16:AG16)</f>
        <v>0</v>
      </c>
      <c r="AI16" s="162" t="str">
        <f>IF(COUNTBLANK(D16:AG16)=30,"",IF(('Basis of calculations'!I46/AH16&gt;=0.25),3,IF(OR(('Basis of calculations'!I46/AH16&gt;=0.1),(('Basis of calculations'!I46+'Basis of calculations'!H46)/AH16&gt;=0.4)),2,IF(OR(('Basis of calculations'!I46&gt;0),('Basis of calculations'!I46+'Basis of calculations'!H46)/AH16&gt;0,(('Basis of calculations'!F46/AH16&lt;0.6))),1,0))))</f>
        <v/>
      </c>
      <c r="AJ16" s="96"/>
    </row>
    <row r="17" spans="2:39" x14ac:dyDescent="0.2">
      <c r="B17" s="94"/>
      <c r="C17" s="118" t="s">
        <v>58</v>
      </c>
      <c r="D17" s="143"/>
      <c r="E17" s="143"/>
      <c r="F17" s="143"/>
      <c r="G17" s="143"/>
      <c r="H17" s="143"/>
      <c r="I17" s="143"/>
      <c r="J17" s="143"/>
      <c r="K17" s="143"/>
      <c r="L17" s="143"/>
      <c r="M17" s="143"/>
      <c r="N17" s="143"/>
      <c r="O17" s="143"/>
      <c r="P17" s="143"/>
      <c r="Q17" s="143"/>
      <c r="R17" s="143"/>
      <c r="S17" s="143"/>
      <c r="T17" s="143"/>
      <c r="U17" s="143"/>
      <c r="V17" s="143"/>
      <c r="W17" s="143"/>
      <c r="X17" s="143"/>
      <c r="Y17" s="143"/>
      <c r="Z17" s="143"/>
      <c r="AA17" s="143"/>
      <c r="AB17" s="143"/>
      <c r="AC17" s="143"/>
      <c r="AD17" s="143"/>
      <c r="AE17" s="143"/>
      <c r="AF17" s="143"/>
      <c r="AG17" s="143"/>
      <c r="AH17" s="106">
        <f t="shared" si="0"/>
        <v>0</v>
      </c>
      <c r="AI17" s="161" t="str">
        <f>IF(COUNTBLANK(D17:AG17)=30,"",IF(('Basis of calculations'!M46/AH17&gt;=0.25),3,IF(OR(('Basis of calculations'!M46/AH17&gt;=0.1),(('Basis of calculations'!M46+'Basis of calculations'!L46)/AH17&gt;=0.4)),2,IF(OR(('Basis of calculations'!M46&gt;0),('Basis of calculations'!M46+'Basis of calculations'!L46)/AH17&gt;0,(('Basis of calculations'!J46/AH17&lt;0.6))),1,0))))</f>
        <v/>
      </c>
      <c r="AJ17" s="96"/>
    </row>
    <row r="18" spans="2:39" x14ac:dyDescent="0.2">
      <c r="B18" s="94"/>
      <c r="C18" s="118" t="s">
        <v>138</v>
      </c>
      <c r="D18" s="143"/>
      <c r="E18" s="143"/>
      <c r="F18" s="143"/>
      <c r="G18" s="143"/>
      <c r="H18" s="143"/>
      <c r="I18" s="143"/>
      <c r="J18" s="143"/>
      <c r="K18" s="143"/>
      <c r="L18" s="143"/>
      <c r="M18" s="143"/>
      <c r="N18" s="143"/>
      <c r="O18" s="143"/>
      <c r="P18" s="143"/>
      <c r="Q18" s="143"/>
      <c r="R18" s="143"/>
      <c r="S18" s="143"/>
      <c r="T18" s="143"/>
      <c r="U18" s="143"/>
      <c r="V18" s="143"/>
      <c r="W18" s="143"/>
      <c r="X18" s="143"/>
      <c r="Y18" s="143"/>
      <c r="Z18" s="143"/>
      <c r="AA18" s="143"/>
      <c r="AB18" s="143"/>
      <c r="AC18" s="143"/>
      <c r="AD18" s="143"/>
      <c r="AE18" s="143"/>
      <c r="AF18" s="143"/>
      <c r="AG18" s="143"/>
      <c r="AH18" s="106">
        <f t="shared" si="0"/>
        <v>0</v>
      </c>
      <c r="AI18" s="161" t="str">
        <f>IF(COUNTBLANK(D18:AG18)=30,"",IF(('Basis of calculations'!I66/AH18&gt;=0.25),3,IF(OR(('Basis of calculations'!I66/AH18&gt;=0.1),(('Basis of calculations'!I66+'Basis of calculations'!H66)/AH18&gt;=0.4)),2,IF(OR(('Basis of calculations'!I66&gt;0),('Basis of calculations'!I66+'Basis of calculations'!H66)/AH18&gt;0,(('Basis of calculations'!F66/AH18&lt;0.6))),1,0))))</f>
        <v/>
      </c>
      <c r="AJ18" s="96"/>
    </row>
    <row r="19" spans="2:39" x14ac:dyDescent="0.2">
      <c r="B19" s="94"/>
      <c r="C19" s="118" t="s">
        <v>28</v>
      </c>
      <c r="D19" s="143"/>
      <c r="E19" s="143"/>
      <c r="F19" s="143"/>
      <c r="G19" s="143"/>
      <c r="H19" s="143"/>
      <c r="I19" s="143"/>
      <c r="J19" s="143"/>
      <c r="K19" s="143"/>
      <c r="L19" s="143"/>
      <c r="M19" s="143"/>
      <c r="N19" s="143"/>
      <c r="O19" s="143"/>
      <c r="P19" s="143"/>
      <c r="Q19" s="143"/>
      <c r="R19" s="143"/>
      <c r="S19" s="143"/>
      <c r="T19" s="143"/>
      <c r="U19" s="143"/>
      <c r="V19" s="143"/>
      <c r="W19" s="143"/>
      <c r="X19" s="143"/>
      <c r="Y19" s="143"/>
      <c r="Z19" s="143"/>
      <c r="AA19" s="143"/>
      <c r="AB19" s="143"/>
      <c r="AC19" s="143"/>
      <c r="AD19" s="143"/>
      <c r="AE19" s="143"/>
      <c r="AF19" s="143"/>
      <c r="AG19" s="143"/>
      <c r="AH19" s="106">
        <f t="shared" si="0"/>
        <v>0</v>
      </c>
      <c r="AI19" s="161" t="str">
        <f>IF(COUNTBLANK(D19:AG19)=30,"",IF(('Basis of calculations'!M66/AH19&gt;=0.25),3,IF(OR(('Basis of calculations'!M66/AH19&gt;=0.1),(('Basis of calculations'!M66+'Basis of calculations'!L66)/AH19&gt;=0.4)),2,IF(OR(('Basis of calculations'!M66&gt;0),('Basis of calculations'!M66+'Basis of calculations'!L66)/AH19&gt;0,(('Basis of calculations'!J66/AH19&lt;0.6))),1,0))))</f>
        <v/>
      </c>
      <c r="AJ19" s="96"/>
      <c r="AL19" s="133"/>
      <c r="AM19" s="133"/>
    </row>
    <row r="20" spans="2:39" ht="17" thickBot="1" x14ac:dyDescent="0.25">
      <c r="B20" s="94"/>
      <c r="C20" s="118" t="s">
        <v>139</v>
      </c>
      <c r="D20" s="143"/>
      <c r="E20" s="143"/>
      <c r="F20" s="143"/>
      <c r="G20" s="143"/>
      <c r="H20" s="143"/>
      <c r="I20" s="143"/>
      <c r="J20" s="143"/>
      <c r="K20" s="143"/>
      <c r="L20" s="143"/>
      <c r="M20" s="143"/>
      <c r="N20" s="143"/>
      <c r="O20" s="143"/>
      <c r="P20" s="143"/>
      <c r="Q20" s="143"/>
      <c r="R20" s="143"/>
      <c r="S20" s="143"/>
      <c r="T20" s="143"/>
      <c r="U20" s="143"/>
      <c r="V20" s="143"/>
      <c r="W20" s="143"/>
      <c r="X20" s="143"/>
      <c r="Y20" s="143"/>
      <c r="Z20" s="143"/>
      <c r="AA20" s="143"/>
      <c r="AB20" s="143"/>
      <c r="AC20" s="143"/>
      <c r="AD20" s="143"/>
      <c r="AE20" s="143"/>
      <c r="AF20" s="143"/>
      <c r="AG20" s="143"/>
      <c r="AH20" s="111">
        <f t="shared" si="0"/>
        <v>0</v>
      </c>
      <c r="AI20" s="161" t="str">
        <f>IF(COUNTBLANK(D20:AG20)=30,"",IF(('Basis of calculations'!I87/AH20&gt;=0.25),3,IF(OR(('Basis of calculations'!I87/AH20&gt;=0.1),(('Basis of calculations'!I87+'Basis of calculations'!H87)/AH20&gt;=0.4)),2,IF(OR(('Basis of calculations'!I87&gt;0),('Basis of calculations'!I87+'Basis of calculations'!H87)/AH20&gt;0,(('Basis of calculations'!F87/AH20&lt;0.6))),1,0))))</f>
        <v/>
      </c>
      <c r="AJ20" s="96"/>
      <c r="AL20" s="133"/>
      <c r="AM20" s="133"/>
    </row>
    <row r="21" spans="2:39" x14ac:dyDescent="0.2">
      <c r="B21" s="94"/>
      <c r="C21" s="118" t="s">
        <v>29</v>
      </c>
      <c r="D21" s="143"/>
      <c r="E21" s="143"/>
      <c r="F21" s="143"/>
      <c r="G21" s="143"/>
      <c r="H21" s="143"/>
      <c r="I21" s="143"/>
      <c r="J21" s="143"/>
      <c r="K21" s="143"/>
      <c r="L21" s="143"/>
      <c r="M21" s="143"/>
      <c r="N21" s="143"/>
      <c r="O21" s="143"/>
      <c r="P21" s="143"/>
      <c r="Q21" s="143"/>
      <c r="R21" s="143"/>
      <c r="S21" s="143"/>
      <c r="T21" s="143"/>
      <c r="U21" s="143"/>
      <c r="V21" s="143"/>
      <c r="W21" s="143"/>
      <c r="X21" s="143"/>
      <c r="Y21" s="143"/>
      <c r="Z21" s="143"/>
      <c r="AA21" s="143"/>
      <c r="AB21" s="143"/>
      <c r="AC21" s="143"/>
      <c r="AD21" s="143"/>
      <c r="AE21" s="143"/>
      <c r="AF21" s="143"/>
      <c r="AG21" s="143"/>
      <c r="AH21" s="106">
        <f t="shared" si="0"/>
        <v>0</v>
      </c>
      <c r="AI21" s="161" t="str">
        <f>IF(COUNTBLANK(D21:AG21)=30,"",IF(('Basis of calculations'!M107/AH21&gt;=0.25),3,IF(OR(('Basis of calculations'!M107/AH21&gt;=0.1),(('Basis of calculations'!M107+'Basis of calculations'!L107)/AH21&gt;=0.4)),2,IF(OR(('Basis of calculations'!M107&gt;0),('Basis of calculations'!M107+'Basis of calculations'!L107)/AH21&gt;0,(('Basis of calculations'!J107/AH21&lt;0.6))),1,0))))</f>
        <v/>
      </c>
      <c r="AJ21" s="96"/>
      <c r="AL21" s="133"/>
      <c r="AM21" s="133"/>
    </row>
    <row r="22" spans="2:39" x14ac:dyDescent="0.2">
      <c r="B22" s="94"/>
      <c r="C22" s="118" t="s">
        <v>30</v>
      </c>
      <c r="D22" s="143"/>
      <c r="E22" s="143"/>
      <c r="F22" s="143"/>
      <c r="G22" s="143"/>
      <c r="H22" s="143"/>
      <c r="I22" s="143"/>
      <c r="J22" s="143"/>
      <c r="K22" s="143"/>
      <c r="L22" s="143"/>
      <c r="M22" s="143"/>
      <c r="N22" s="143"/>
      <c r="O22" s="143"/>
      <c r="P22" s="143"/>
      <c r="Q22" s="143"/>
      <c r="R22" s="143"/>
      <c r="S22" s="143"/>
      <c r="T22" s="143"/>
      <c r="U22" s="143"/>
      <c r="V22" s="143"/>
      <c r="W22" s="143"/>
      <c r="X22" s="143"/>
      <c r="Y22" s="143"/>
      <c r="Z22" s="143"/>
      <c r="AA22" s="143"/>
      <c r="AB22" s="143"/>
      <c r="AC22" s="143"/>
      <c r="AD22" s="143"/>
      <c r="AE22" s="143"/>
      <c r="AF22" s="143"/>
      <c r="AG22" s="143"/>
      <c r="AH22" s="106">
        <f t="shared" si="0"/>
        <v>0</v>
      </c>
      <c r="AI22" s="161" t="str">
        <f>IF(COUNTBLANK(D22:AG22)=30,"",IF(('Basis of calculations'!I107/AH22&gt;=0.25),3,IF(OR(('Basis of calculations'!I107/AH22&gt;=0.1),(('Basis of calculations'!I107+'Basis of calculations'!H107)/AH22&gt;=0.4)),2,IF(OR(('Basis of calculations'!I107&gt;0),('Basis of calculations'!I107+'Basis of calculations'!H107)/AH22&gt;0,(('Basis of calculations'!F107/AH22&lt;0.6))),1,0))))</f>
        <v/>
      </c>
      <c r="AJ22" s="96"/>
    </row>
    <row r="23" spans="2:39" x14ac:dyDescent="0.2">
      <c r="B23" s="94"/>
      <c r="C23" s="118" t="s">
        <v>31</v>
      </c>
      <c r="D23" s="143"/>
      <c r="E23" s="143"/>
      <c r="F23" s="143"/>
      <c r="G23" s="143"/>
      <c r="H23" s="143"/>
      <c r="I23" s="143"/>
      <c r="J23" s="143"/>
      <c r="K23" s="143"/>
      <c r="L23" s="143"/>
      <c r="M23" s="143"/>
      <c r="N23" s="143"/>
      <c r="O23" s="143"/>
      <c r="P23" s="143"/>
      <c r="Q23" s="143"/>
      <c r="R23" s="143"/>
      <c r="S23" s="143"/>
      <c r="T23" s="143"/>
      <c r="U23" s="143"/>
      <c r="V23" s="143"/>
      <c r="W23" s="143"/>
      <c r="X23" s="143"/>
      <c r="Y23" s="143"/>
      <c r="Z23" s="143"/>
      <c r="AA23" s="143"/>
      <c r="AB23" s="143"/>
      <c r="AC23" s="143"/>
      <c r="AD23" s="143"/>
      <c r="AE23" s="143"/>
      <c r="AF23" s="143"/>
      <c r="AG23" s="143"/>
      <c r="AH23" s="106">
        <f t="shared" si="0"/>
        <v>0</v>
      </c>
      <c r="AI23" s="161" t="str">
        <f>IF(COUNTBLANK(D23:AG23)=30,"",IF(('Basis of calculations'!M127/AH23&gt;=0.25),3,IF(OR(('Basis of calculations'!M127/AH23&gt;=0.1),(('Basis of calculations'!M127+'Basis of calculations'!L127)/AH23&gt;=0.4)),2,IF(OR(('Basis of calculations'!M127&gt;0),('Basis of calculations'!M127+'Basis of calculations'!L127)/AH23&gt;0,(('Basis of calculations'!J127/AH23&lt;0.6))),1,0))))</f>
        <v/>
      </c>
      <c r="AJ23" s="96"/>
    </row>
    <row r="24" spans="2:39" ht="17" thickBot="1" x14ac:dyDescent="0.25">
      <c r="B24" s="94"/>
      <c r="C24" s="152" t="s">
        <v>32</v>
      </c>
      <c r="D24" s="143"/>
      <c r="E24" s="143"/>
      <c r="F24" s="143"/>
      <c r="G24" s="143"/>
      <c r="H24" s="143"/>
      <c r="I24" s="143"/>
      <c r="J24" s="149"/>
      <c r="K24" s="149"/>
      <c r="L24" s="149"/>
      <c r="M24" s="149"/>
      <c r="N24" s="149"/>
      <c r="O24" s="149"/>
      <c r="P24" s="149"/>
      <c r="Q24" s="149"/>
      <c r="R24" s="149"/>
      <c r="S24" s="149"/>
      <c r="T24" s="149"/>
      <c r="U24" s="149"/>
      <c r="V24" s="149"/>
      <c r="W24" s="149"/>
      <c r="X24" s="149"/>
      <c r="Y24" s="149"/>
      <c r="Z24" s="149"/>
      <c r="AA24" s="149"/>
      <c r="AB24" s="149"/>
      <c r="AC24" s="149"/>
      <c r="AD24" s="149"/>
      <c r="AE24" s="149"/>
      <c r="AF24" s="149"/>
      <c r="AG24" s="149"/>
      <c r="AH24" s="197">
        <f t="shared" si="0"/>
        <v>0</v>
      </c>
      <c r="AI24" s="198" t="str">
        <f>IF(COUNTBLANK(D24:AG24)=30,"",IF(('Basis of calculations'!I127/AH24&gt;=0.25),3,IF(OR(('Basis of calculations'!I127/AH24&gt;=0.1),(('Basis of calculations'!I127+'Basis of calculations'!H127)/AH24&gt;=0.4)),2,IF(OR(('Basis of calculations'!I127&gt;0),('Basis of calculations'!I127+'Basis of calculations'!H127)/AH24&gt;0,(('Basis of calculations'!F127/AH24&lt;0.6))),1,0))))</f>
        <v/>
      </c>
      <c r="AJ24" s="96"/>
    </row>
    <row r="25" spans="2:39" x14ac:dyDescent="0.2">
      <c r="B25" s="94"/>
      <c r="C25" s="199" t="s">
        <v>6</v>
      </c>
      <c r="D25" s="203" t="str">
        <f>+IF(COUNTBLANK(D18:D24)&gt;4,"",((IF(COUNTBLANK(D15)=0,D15^2,0)+(D16)^2+0.5*(D17)^2+D18^2+D19^2+2*D20^2+D21^2+D22^2+D23^2+D24^2)/(9*(10-COUNTBLANK(D15:D16)-COUNTBLANK(D18:D24)-COUNTBLANK(D20)+0.5*(1-COUNTBLANK(D17))))*100))</f>
        <v/>
      </c>
      <c r="E25" s="200" t="str">
        <f>+IF(COUNTBLANK(E18:E24)&gt;4,"",((IF(COUNTBLANK(E15)=0,E15^2,0)+(E16)^2+0.5*(E17)^2+E18^2+E19^2+2*E20^2+E21^2+E22^2+E23^2+E24^2)/(9*(10-COUNTBLANK(E15:E16)-COUNTBLANK(E18:E24)-COUNTBLANK(E20)+0.5*(1-COUNTBLANK(E17))))*100))</f>
        <v/>
      </c>
      <c r="F25" s="200" t="str">
        <f>+IF(COUNTBLANK(F18:F24)&gt;4,"",((IF(COUNTBLANK(F15)=0,F15^2,0)+(F16)^2+0.5*(F17)^2+F18^2+F19^2+2*F20^2+F21^2+F22^2+F23^2+F24^2)/(9*(10-COUNTBLANK(F15:F16)-COUNTBLANK(F18:F24)-COUNTBLANK(F20)+0.5*(1-COUNTBLANK(F17))))*100))</f>
        <v/>
      </c>
      <c r="G25" s="200" t="str">
        <f>+IF(COUNTBLANK(G18:G24)&gt;4,"",((IF(COUNTBLANK(G15)=0,G15^2,0)+(G16)^2+0.5*(G17)^2+G18^2+G19^2+2*G20^2+G21^2+G22^2+G23^2+G24^2)/(9*(10-COUNTBLANK(G15:G16)-COUNTBLANK(G18:G24)-COUNTBLANK(G20)+0.5*(1-COUNTBLANK(G17))))*100))</f>
        <v/>
      </c>
      <c r="H25" s="200" t="str">
        <f>+IF(COUNTBLANK(H18:H24)&gt;4,"",((IF(COUNTBLANK(H15)=0,H15^2,0)+(H16)^2+0.5*(H17)^2+H18^2+H19^2+2*H20^2+H21^2+H22^2+H23^2+H24^2)/(9*(10-COUNTBLANK(H15:H16)-COUNTBLANK(H18:H24)-COUNTBLANK(H20)+0.5*(1-COUNTBLANK(H17))))*100))</f>
        <v/>
      </c>
      <c r="I25" s="200" t="str">
        <f t="shared" ref="I25:AH25" si="1">+IF(COUNTBLANK(I18:I24)&gt;4,"",((IF(COUNTBLANK(I15)=0,I15^2,0)+(I16)^2+0.5*(I17)^2+I18^2+I19^2+2*I20^2+I21^2+I22^2+I23^2+I24^2)/(9*(10-COUNTBLANK(I15:I16)-COUNTBLANK(I18:I24)-COUNTBLANK(I20)+0.5*(1-COUNTBLANK(I17))))*100))</f>
        <v/>
      </c>
      <c r="J25" s="200" t="str">
        <f t="shared" si="1"/>
        <v/>
      </c>
      <c r="K25" s="200" t="str">
        <f t="shared" si="1"/>
        <v/>
      </c>
      <c r="L25" s="200" t="str">
        <f t="shared" si="1"/>
        <v/>
      </c>
      <c r="M25" s="200" t="str">
        <f t="shared" si="1"/>
        <v/>
      </c>
      <c r="N25" s="200" t="str">
        <f t="shared" si="1"/>
        <v/>
      </c>
      <c r="O25" s="200" t="str">
        <f t="shared" si="1"/>
        <v/>
      </c>
      <c r="P25" s="200" t="str">
        <f t="shared" si="1"/>
        <v/>
      </c>
      <c r="Q25" s="200" t="str">
        <f t="shared" si="1"/>
        <v/>
      </c>
      <c r="R25" s="200" t="str">
        <f t="shared" si="1"/>
        <v/>
      </c>
      <c r="S25" s="200" t="str">
        <f t="shared" si="1"/>
        <v/>
      </c>
      <c r="T25" s="200" t="str">
        <f t="shared" si="1"/>
        <v/>
      </c>
      <c r="U25" s="200" t="str">
        <f t="shared" si="1"/>
        <v/>
      </c>
      <c r="V25" s="200" t="str">
        <f t="shared" si="1"/>
        <v/>
      </c>
      <c r="W25" s="200" t="str">
        <f t="shared" si="1"/>
        <v/>
      </c>
      <c r="X25" s="200" t="str">
        <f t="shared" si="1"/>
        <v/>
      </c>
      <c r="Y25" s="200" t="str">
        <f t="shared" si="1"/>
        <v/>
      </c>
      <c r="Z25" s="200" t="str">
        <f t="shared" si="1"/>
        <v/>
      </c>
      <c r="AA25" s="200" t="str">
        <f t="shared" si="1"/>
        <v/>
      </c>
      <c r="AB25" s="200" t="str">
        <f t="shared" si="1"/>
        <v/>
      </c>
      <c r="AC25" s="200" t="str">
        <f t="shared" si="1"/>
        <v/>
      </c>
      <c r="AD25" s="200" t="str">
        <f t="shared" si="1"/>
        <v/>
      </c>
      <c r="AE25" s="200" t="str">
        <f t="shared" si="1"/>
        <v/>
      </c>
      <c r="AF25" s="200" t="str">
        <f t="shared" si="1"/>
        <v/>
      </c>
      <c r="AG25" s="200" t="str">
        <f t="shared" si="1"/>
        <v/>
      </c>
      <c r="AH25" s="201">
        <f t="shared" si="1"/>
        <v>0</v>
      </c>
      <c r="AI25" s="229"/>
      <c r="AJ25" s="96"/>
    </row>
    <row r="26" spans="2:39" ht="17" thickBot="1" x14ac:dyDescent="0.25">
      <c r="B26" s="94"/>
      <c r="C26" s="116" t="s">
        <v>140</v>
      </c>
      <c r="D26" s="204" t="str">
        <f>+IF(D25="","",IF(D25&gt;=30,3,IF(D25&gt;=10,2,IF(MAX(D16:D24)=3,2,IF(D25&lt;&gt;0,1,0)))))</f>
        <v/>
      </c>
      <c r="E26" s="159" t="str">
        <f t="shared" ref="E26" si="2">+IF(E25="","",IF(E25&gt;=30,3,IF(E25&gt;=10,2,IF(MAX(E16:E24)=3,2,IF(E25&lt;&gt;0,1,0)))))</f>
        <v/>
      </c>
      <c r="F26" s="159" t="str">
        <f>+IF(F25="","",IF(F25&gt;=30,3,IF(F25&gt;=10,2,IF(MAX(F16:F24)=3,2,IF(F25&lt;&gt;0,1,0)))))</f>
        <v/>
      </c>
      <c r="G26" s="159" t="str">
        <f>+IF(G25="","",IF(G25&gt;=30,3,IF(G25&gt;=10,2,IF(MAX(G16:G24)=3,2,IF(G25&lt;&gt;0,1,0)))))</f>
        <v/>
      </c>
      <c r="H26" s="159" t="str">
        <f t="shared" ref="H26:AH26" si="3">+IF(H25="","",IF(H25&gt;=30,3,IF(H25&gt;=10,2,IF(MAX(H16:H24)=3,2,IF(H25&lt;&gt;0,1,0)))))</f>
        <v/>
      </c>
      <c r="I26" s="159" t="str">
        <f t="shared" si="3"/>
        <v/>
      </c>
      <c r="J26" s="159" t="str">
        <f t="shared" si="3"/>
        <v/>
      </c>
      <c r="K26" s="159" t="str">
        <f t="shared" si="3"/>
        <v/>
      </c>
      <c r="L26" s="159" t="str">
        <f t="shared" si="3"/>
        <v/>
      </c>
      <c r="M26" s="159" t="str">
        <f t="shared" si="3"/>
        <v/>
      </c>
      <c r="N26" s="159" t="str">
        <f t="shared" si="3"/>
        <v/>
      </c>
      <c r="O26" s="159" t="str">
        <f t="shared" si="3"/>
        <v/>
      </c>
      <c r="P26" s="159" t="str">
        <f t="shared" si="3"/>
        <v/>
      </c>
      <c r="Q26" s="159" t="str">
        <f t="shared" si="3"/>
        <v/>
      </c>
      <c r="R26" s="159" t="str">
        <f t="shared" si="3"/>
        <v/>
      </c>
      <c r="S26" s="159" t="str">
        <f t="shared" si="3"/>
        <v/>
      </c>
      <c r="T26" s="159" t="str">
        <f t="shared" si="3"/>
        <v/>
      </c>
      <c r="U26" s="159" t="str">
        <f t="shared" si="3"/>
        <v/>
      </c>
      <c r="V26" s="159" t="str">
        <f t="shared" si="3"/>
        <v/>
      </c>
      <c r="W26" s="159" t="str">
        <f t="shared" si="3"/>
        <v/>
      </c>
      <c r="X26" s="159" t="str">
        <f t="shared" si="3"/>
        <v/>
      </c>
      <c r="Y26" s="159" t="str">
        <f t="shared" si="3"/>
        <v/>
      </c>
      <c r="Z26" s="159" t="str">
        <f t="shared" si="3"/>
        <v/>
      </c>
      <c r="AA26" s="159" t="str">
        <f t="shared" si="3"/>
        <v/>
      </c>
      <c r="AB26" s="159" t="str">
        <f t="shared" si="3"/>
        <v/>
      </c>
      <c r="AC26" s="159" t="str">
        <f t="shared" si="3"/>
        <v/>
      </c>
      <c r="AD26" s="159" t="str">
        <f t="shared" si="3"/>
        <v/>
      </c>
      <c r="AE26" s="159" t="str">
        <f t="shared" si="3"/>
        <v/>
      </c>
      <c r="AF26" s="159" t="str">
        <f t="shared" si="3"/>
        <v/>
      </c>
      <c r="AG26" s="159" t="str">
        <f>+IF(AG25="","",IF(AG25&gt;=30,3,IF(AG25&gt;=10,2,IF(MAX(AG16:AG24)=3,2,IF(AG25&lt;&gt;0,1,0)))))</f>
        <v/>
      </c>
      <c r="AH26" s="160">
        <f t="shared" si="3"/>
        <v>0</v>
      </c>
      <c r="AI26" s="230"/>
      <c r="AJ26" s="96"/>
    </row>
    <row r="27" spans="2:39" ht="17" thickBot="1" x14ac:dyDescent="0.25">
      <c r="B27" s="94"/>
      <c r="C27" s="117"/>
      <c r="D27" s="140"/>
      <c r="E27" s="140"/>
      <c r="F27" s="140"/>
      <c r="G27" s="140"/>
      <c r="H27" s="140"/>
      <c r="I27" s="140"/>
      <c r="J27" s="140"/>
      <c r="K27" s="140"/>
      <c r="L27" s="140"/>
      <c r="M27" s="140"/>
      <c r="N27" s="140"/>
      <c r="O27" s="140"/>
      <c r="P27" s="140"/>
      <c r="Q27" s="140"/>
      <c r="R27" s="140"/>
      <c r="S27" s="140"/>
      <c r="T27" s="140"/>
      <c r="U27" s="140"/>
      <c r="V27" s="140"/>
      <c r="W27" s="140"/>
      <c r="X27" s="140"/>
      <c r="Y27" s="140"/>
      <c r="Z27" s="140"/>
      <c r="AA27" s="140"/>
      <c r="AB27" s="140"/>
      <c r="AC27" s="140"/>
      <c r="AD27" s="140"/>
      <c r="AE27" s="140"/>
      <c r="AF27" s="140"/>
      <c r="AG27" s="140"/>
      <c r="AH27" s="140"/>
      <c r="AI27" s="140"/>
      <c r="AJ27" s="96"/>
    </row>
    <row r="28" spans="2:39" ht="17" thickBot="1" x14ac:dyDescent="0.25">
      <c r="B28" s="94"/>
      <c r="C28" s="386"/>
      <c r="D28" s="388" t="s">
        <v>53</v>
      </c>
      <c r="E28" s="389"/>
      <c r="F28" s="389"/>
      <c r="G28" s="389"/>
      <c r="H28" s="389"/>
      <c r="I28" s="389"/>
      <c r="J28" s="389"/>
      <c r="K28" s="389"/>
      <c r="L28" s="389"/>
      <c r="M28" s="389"/>
      <c r="N28" s="389"/>
      <c r="O28" s="389"/>
      <c r="P28" s="389"/>
      <c r="Q28" s="389"/>
      <c r="R28" s="389"/>
      <c r="S28" s="389"/>
      <c r="T28" s="389"/>
      <c r="U28" s="389"/>
      <c r="V28" s="389"/>
      <c r="W28" s="389"/>
      <c r="X28" s="389"/>
      <c r="Y28" s="389"/>
      <c r="Z28" s="389"/>
      <c r="AA28" s="389"/>
      <c r="AB28" s="389"/>
      <c r="AC28" s="389"/>
      <c r="AD28" s="389"/>
      <c r="AE28" s="389"/>
      <c r="AF28" s="389"/>
      <c r="AG28" s="389"/>
      <c r="AH28" s="389"/>
      <c r="AI28" s="390"/>
      <c r="AJ28" s="96"/>
    </row>
    <row r="29" spans="2:39" ht="19" x14ac:dyDescent="0.2">
      <c r="B29" s="94"/>
      <c r="C29" s="387"/>
      <c r="D29" s="175">
        <v>1</v>
      </c>
      <c r="E29" s="169">
        <v>2</v>
      </c>
      <c r="F29" s="169">
        <v>3</v>
      </c>
      <c r="G29" s="169">
        <v>4</v>
      </c>
      <c r="H29" s="169">
        <v>5</v>
      </c>
      <c r="I29" s="169">
        <v>6</v>
      </c>
      <c r="J29" s="169">
        <v>7</v>
      </c>
      <c r="K29" s="169">
        <v>8</v>
      </c>
      <c r="L29" s="169">
        <v>9</v>
      </c>
      <c r="M29" s="169">
        <v>10</v>
      </c>
      <c r="N29" s="169">
        <v>11</v>
      </c>
      <c r="O29" s="169">
        <v>12</v>
      </c>
      <c r="P29" s="169">
        <v>13</v>
      </c>
      <c r="Q29" s="169">
        <v>14</v>
      </c>
      <c r="R29" s="169">
        <v>15</v>
      </c>
      <c r="S29" s="169">
        <v>16</v>
      </c>
      <c r="T29" s="169">
        <v>17</v>
      </c>
      <c r="U29" s="169">
        <v>18</v>
      </c>
      <c r="V29" s="169">
        <v>19</v>
      </c>
      <c r="W29" s="169">
        <v>20</v>
      </c>
      <c r="X29" s="169">
        <v>21</v>
      </c>
      <c r="Y29" s="169">
        <v>22</v>
      </c>
      <c r="Z29" s="169">
        <v>23</v>
      </c>
      <c r="AA29" s="169">
        <v>24</v>
      </c>
      <c r="AB29" s="169">
        <v>25</v>
      </c>
      <c r="AC29" s="169">
        <v>26</v>
      </c>
      <c r="AD29" s="169">
        <v>27</v>
      </c>
      <c r="AE29" s="169">
        <v>28</v>
      </c>
      <c r="AF29" s="169">
        <v>29</v>
      </c>
      <c r="AG29" s="169">
        <v>30</v>
      </c>
      <c r="AH29" s="119"/>
      <c r="AI29" s="128" t="s">
        <v>61</v>
      </c>
      <c r="AJ29" s="96"/>
    </row>
    <row r="30" spans="2:39" ht="19" x14ac:dyDescent="0.2">
      <c r="B30" s="94"/>
      <c r="C30" s="148" t="s">
        <v>33</v>
      </c>
      <c r="D30" s="143"/>
      <c r="E30" s="107"/>
      <c r="F30" s="107"/>
      <c r="G30" s="107"/>
      <c r="H30" s="107"/>
      <c r="I30" s="107"/>
      <c r="J30" s="107"/>
      <c r="K30" s="108"/>
      <c r="L30" s="108"/>
      <c r="M30" s="108"/>
      <c r="N30" s="107"/>
      <c r="O30" s="107"/>
      <c r="P30" s="107"/>
      <c r="Q30" s="107"/>
      <c r="R30" s="107"/>
      <c r="S30" s="107"/>
      <c r="T30" s="107"/>
      <c r="U30" s="107"/>
      <c r="V30" s="107"/>
      <c r="W30" s="107"/>
      <c r="X30" s="107"/>
      <c r="Y30" s="107"/>
      <c r="Z30" s="108"/>
      <c r="AA30" s="108"/>
      <c r="AB30" s="108"/>
      <c r="AC30" s="107"/>
      <c r="AD30" s="107"/>
      <c r="AE30" s="107"/>
      <c r="AF30" s="107"/>
      <c r="AG30" s="107"/>
      <c r="AH30" s="119"/>
      <c r="AI30" s="231"/>
      <c r="AJ30" s="96"/>
    </row>
    <row r="31" spans="2:39" ht="19" x14ac:dyDescent="0.2">
      <c r="B31" s="94"/>
      <c r="C31" s="118" t="s">
        <v>3</v>
      </c>
      <c r="D31" s="151"/>
      <c r="E31" s="108"/>
      <c r="F31" s="108"/>
      <c r="G31" s="108"/>
      <c r="H31" s="108"/>
      <c r="I31" s="108"/>
      <c r="J31" s="108"/>
      <c r="K31" s="108"/>
      <c r="L31" s="108"/>
      <c r="M31" s="108"/>
      <c r="N31" s="108"/>
      <c r="O31" s="108"/>
      <c r="P31" s="108"/>
      <c r="Q31" s="108"/>
      <c r="R31" s="108"/>
      <c r="S31" s="108"/>
      <c r="T31" s="108"/>
      <c r="U31" s="108"/>
      <c r="V31" s="108"/>
      <c r="W31" s="108"/>
      <c r="X31" s="108"/>
      <c r="Y31" s="108"/>
      <c r="Z31" s="108"/>
      <c r="AA31" s="108"/>
      <c r="AB31" s="108"/>
      <c r="AC31" s="108"/>
      <c r="AD31" s="108"/>
      <c r="AE31" s="108"/>
      <c r="AF31" s="108"/>
      <c r="AG31" s="108"/>
      <c r="AH31" s="119"/>
      <c r="AI31" s="171" t="str">
        <f>IF(COUNTBLANK(D31:AG31)=30,"",AVERAGE(D31:AG31))</f>
        <v/>
      </c>
      <c r="AJ31" s="96"/>
    </row>
    <row r="32" spans="2:39" ht="19" x14ac:dyDescent="0.2">
      <c r="B32" s="94"/>
      <c r="C32" s="148" t="s">
        <v>34</v>
      </c>
      <c r="D32" s="143"/>
      <c r="E32" s="107"/>
      <c r="F32" s="107"/>
      <c r="G32" s="107"/>
      <c r="H32" s="107"/>
      <c r="I32" s="107"/>
      <c r="J32" s="107"/>
      <c r="K32" s="108"/>
      <c r="L32" s="108"/>
      <c r="M32" s="108"/>
      <c r="N32" s="107"/>
      <c r="O32" s="107"/>
      <c r="P32" s="107"/>
      <c r="Q32" s="107"/>
      <c r="R32" s="107"/>
      <c r="S32" s="107"/>
      <c r="T32" s="107"/>
      <c r="U32" s="107"/>
      <c r="V32" s="107"/>
      <c r="W32" s="107"/>
      <c r="X32" s="107"/>
      <c r="Y32" s="107"/>
      <c r="Z32" s="108"/>
      <c r="AA32" s="108"/>
      <c r="AB32" s="108"/>
      <c r="AC32" s="107"/>
      <c r="AD32" s="107"/>
      <c r="AE32" s="107"/>
      <c r="AF32" s="107"/>
      <c r="AG32" s="107"/>
      <c r="AH32" s="119"/>
      <c r="AI32" s="171" t="str">
        <f t="shared" ref="AI32:AI39" si="4">IF(COUNTBLANK(D32:AG32)=30,"",AVERAGE(D32:AG32))</f>
        <v/>
      </c>
      <c r="AJ32" s="96"/>
    </row>
    <row r="33" spans="2:36" ht="19" x14ac:dyDescent="0.2">
      <c r="B33" s="94"/>
      <c r="C33" s="118" t="s">
        <v>35</v>
      </c>
      <c r="D33" s="143"/>
      <c r="E33" s="107"/>
      <c r="F33" s="107"/>
      <c r="G33" s="107"/>
      <c r="H33" s="107"/>
      <c r="I33" s="107"/>
      <c r="J33" s="107"/>
      <c r="K33" s="108"/>
      <c r="L33" s="108"/>
      <c r="M33" s="108"/>
      <c r="N33" s="107"/>
      <c r="O33" s="108"/>
      <c r="P33" s="107"/>
      <c r="Q33" s="107"/>
      <c r="R33" s="107"/>
      <c r="S33" s="107"/>
      <c r="T33" s="107"/>
      <c r="U33" s="107"/>
      <c r="V33" s="107"/>
      <c r="W33" s="107"/>
      <c r="X33" s="107"/>
      <c r="Y33" s="107"/>
      <c r="Z33" s="108"/>
      <c r="AA33" s="108"/>
      <c r="AB33" s="108"/>
      <c r="AC33" s="107"/>
      <c r="AD33" s="108"/>
      <c r="AE33" s="107"/>
      <c r="AF33" s="107"/>
      <c r="AG33" s="107"/>
      <c r="AH33" s="119"/>
      <c r="AI33" s="171" t="str">
        <f t="shared" si="4"/>
        <v/>
      </c>
      <c r="AJ33" s="96"/>
    </row>
    <row r="34" spans="2:36" ht="19" x14ac:dyDescent="0.2">
      <c r="B34" s="94"/>
      <c r="C34" s="118" t="s">
        <v>36</v>
      </c>
      <c r="D34" s="143"/>
      <c r="E34" s="107"/>
      <c r="F34" s="107"/>
      <c r="G34" s="107"/>
      <c r="H34" s="107"/>
      <c r="I34" s="107"/>
      <c r="J34" s="107"/>
      <c r="K34" s="108"/>
      <c r="L34" s="108"/>
      <c r="M34" s="108"/>
      <c r="N34" s="107"/>
      <c r="O34" s="108"/>
      <c r="P34" s="107"/>
      <c r="Q34" s="107"/>
      <c r="R34" s="107"/>
      <c r="S34" s="107"/>
      <c r="T34" s="107"/>
      <c r="U34" s="107"/>
      <c r="V34" s="107"/>
      <c r="W34" s="107"/>
      <c r="X34" s="107"/>
      <c r="Y34" s="107"/>
      <c r="Z34" s="108"/>
      <c r="AA34" s="108"/>
      <c r="AB34" s="108"/>
      <c r="AC34" s="107"/>
      <c r="AD34" s="108"/>
      <c r="AE34" s="107"/>
      <c r="AF34" s="107"/>
      <c r="AG34" s="107"/>
      <c r="AH34" s="119"/>
      <c r="AI34" s="171" t="str">
        <f t="shared" si="4"/>
        <v/>
      </c>
      <c r="AJ34" s="96"/>
    </row>
    <row r="35" spans="2:36" ht="19" x14ac:dyDescent="0.2">
      <c r="B35" s="94"/>
      <c r="C35" s="147" t="s">
        <v>37</v>
      </c>
      <c r="D35" s="143"/>
      <c r="E35" s="107"/>
      <c r="F35" s="107"/>
      <c r="G35" s="107"/>
      <c r="H35" s="107"/>
      <c r="I35" s="107"/>
      <c r="J35" s="107"/>
      <c r="K35" s="108"/>
      <c r="L35" s="108"/>
      <c r="M35" s="108"/>
      <c r="N35" s="107"/>
      <c r="O35" s="108"/>
      <c r="P35" s="107"/>
      <c r="Q35" s="107"/>
      <c r="R35" s="107"/>
      <c r="S35" s="107"/>
      <c r="T35" s="107"/>
      <c r="U35" s="107"/>
      <c r="V35" s="107"/>
      <c r="W35" s="107"/>
      <c r="X35" s="107"/>
      <c r="Y35" s="107"/>
      <c r="Z35" s="108"/>
      <c r="AA35" s="108"/>
      <c r="AB35" s="108"/>
      <c r="AC35" s="107"/>
      <c r="AD35" s="108"/>
      <c r="AE35" s="107"/>
      <c r="AF35" s="107"/>
      <c r="AG35" s="107"/>
      <c r="AH35" s="119"/>
      <c r="AI35" s="171" t="str">
        <f t="shared" si="4"/>
        <v/>
      </c>
      <c r="AJ35" s="96"/>
    </row>
    <row r="36" spans="2:36" ht="19" x14ac:dyDescent="0.2">
      <c r="B36" s="94"/>
      <c r="C36" s="118" t="s">
        <v>38</v>
      </c>
      <c r="D36" s="143"/>
      <c r="E36" s="107"/>
      <c r="F36" s="107"/>
      <c r="G36" s="107"/>
      <c r="H36" s="107"/>
      <c r="I36" s="107"/>
      <c r="J36" s="107"/>
      <c r="K36" s="108"/>
      <c r="L36" s="108"/>
      <c r="M36" s="108"/>
      <c r="N36" s="107"/>
      <c r="O36" s="108"/>
      <c r="P36" s="107"/>
      <c r="Q36" s="107"/>
      <c r="R36" s="107"/>
      <c r="S36" s="107"/>
      <c r="T36" s="107"/>
      <c r="U36" s="107"/>
      <c r="V36" s="107"/>
      <c r="W36" s="107"/>
      <c r="X36" s="107"/>
      <c r="Y36" s="107"/>
      <c r="Z36" s="108"/>
      <c r="AA36" s="108"/>
      <c r="AB36" s="108"/>
      <c r="AC36" s="107"/>
      <c r="AD36" s="108"/>
      <c r="AE36" s="107"/>
      <c r="AF36" s="107"/>
      <c r="AG36" s="107"/>
      <c r="AH36" s="119"/>
      <c r="AI36" s="171" t="str">
        <f t="shared" si="4"/>
        <v/>
      </c>
      <c r="AJ36" s="96"/>
    </row>
    <row r="37" spans="2:36" ht="19" x14ac:dyDescent="0.2">
      <c r="B37" s="94"/>
      <c r="C37" s="148" t="s">
        <v>141</v>
      </c>
      <c r="D37" s="143"/>
      <c r="E37" s="107"/>
      <c r="F37" s="107"/>
      <c r="G37" s="107"/>
      <c r="H37" s="107"/>
      <c r="I37" s="107"/>
      <c r="J37" s="107"/>
      <c r="K37" s="108"/>
      <c r="L37" s="108"/>
      <c r="M37" s="108"/>
      <c r="N37" s="107"/>
      <c r="O37" s="108"/>
      <c r="P37" s="107"/>
      <c r="Q37" s="107"/>
      <c r="R37" s="107"/>
      <c r="S37" s="107"/>
      <c r="T37" s="107"/>
      <c r="U37" s="107"/>
      <c r="V37" s="107"/>
      <c r="W37" s="107"/>
      <c r="X37" s="107"/>
      <c r="Y37" s="107"/>
      <c r="Z37" s="108"/>
      <c r="AA37" s="108"/>
      <c r="AB37" s="108"/>
      <c r="AC37" s="107"/>
      <c r="AD37" s="108"/>
      <c r="AE37" s="107"/>
      <c r="AF37" s="107"/>
      <c r="AG37" s="107"/>
      <c r="AH37" s="119"/>
      <c r="AI37" s="171" t="str">
        <f t="shared" si="4"/>
        <v/>
      </c>
      <c r="AJ37" s="96"/>
    </row>
    <row r="38" spans="2:36" ht="19" x14ac:dyDescent="0.2">
      <c r="B38" s="94"/>
      <c r="C38" s="118" t="s">
        <v>39</v>
      </c>
      <c r="D38" s="143"/>
      <c r="E38" s="107"/>
      <c r="F38" s="107"/>
      <c r="G38" s="107"/>
      <c r="H38" s="107"/>
      <c r="I38" s="107"/>
      <c r="J38" s="107"/>
      <c r="K38" s="108"/>
      <c r="L38" s="108"/>
      <c r="M38" s="108"/>
      <c r="N38" s="107"/>
      <c r="O38" s="108"/>
      <c r="P38" s="107"/>
      <c r="Q38" s="107"/>
      <c r="R38" s="107"/>
      <c r="S38" s="107"/>
      <c r="T38" s="107"/>
      <c r="U38" s="107"/>
      <c r="V38" s="107"/>
      <c r="W38" s="107"/>
      <c r="X38" s="107"/>
      <c r="Y38" s="107"/>
      <c r="Z38" s="108"/>
      <c r="AA38" s="108"/>
      <c r="AB38" s="108"/>
      <c r="AC38" s="107"/>
      <c r="AD38" s="108"/>
      <c r="AE38" s="107"/>
      <c r="AF38" s="107"/>
      <c r="AG38" s="107"/>
      <c r="AH38" s="119"/>
      <c r="AI38" s="171" t="str">
        <f t="shared" si="4"/>
        <v/>
      </c>
      <c r="AJ38" s="96"/>
    </row>
    <row r="39" spans="2:36" ht="19" x14ac:dyDescent="0.2">
      <c r="B39" s="94"/>
      <c r="C39" s="118" t="s">
        <v>40</v>
      </c>
      <c r="D39" s="143"/>
      <c r="E39" s="107"/>
      <c r="F39" s="107"/>
      <c r="G39" s="107"/>
      <c r="H39" s="107"/>
      <c r="I39" s="107"/>
      <c r="J39" s="107"/>
      <c r="K39" s="108"/>
      <c r="L39" s="108"/>
      <c r="M39" s="108"/>
      <c r="N39" s="107"/>
      <c r="O39" s="108"/>
      <c r="P39" s="107"/>
      <c r="Q39" s="107"/>
      <c r="R39" s="107"/>
      <c r="S39" s="107"/>
      <c r="T39" s="107"/>
      <c r="U39" s="107"/>
      <c r="V39" s="107"/>
      <c r="W39" s="107"/>
      <c r="X39" s="107"/>
      <c r="Y39" s="107"/>
      <c r="Z39" s="108"/>
      <c r="AA39" s="108"/>
      <c r="AB39" s="108"/>
      <c r="AC39" s="107"/>
      <c r="AD39" s="108"/>
      <c r="AE39" s="107"/>
      <c r="AF39" s="107"/>
      <c r="AG39" s="107"/>
      <c r="AH39" s="119"/>
      <c r="AI39" s="171" t="str">
        <f t="shared" si="4"/>
        <v/>
      </c>
      <c r="AJ39" s="96"/>
    </row>
    <row r="40" spans="2:36" ht="20" thickBot="1" x14ac:dyDescent="0.25">
      <c r="B40" s="94"/>
      <c r="C40" s="114" t="s">
        <v>142</v>
      </c>
      <c r="D40" s="144"/>
      <c r="E40" s="109"/>
      <c r="F40" s="109"/>
      <c r="G40" s="109"/>
      <c r="H40" s="109"/>
      <c r="I40" s="109"/>
      <c r="J40" s="109"/>
      <c r="K40" s="110"/>
      <c r="L40" s="110"/>
      <c r="M40" s="110"/>
      <c r="N40" s="109"/>
      <c r="O40" s="110"/>
      <c r="P40" s="109"/>
      <c r="Q40" s="109"/>
      <c r="R40" s="109"/>
      <c r="S40" s="109"/>
      <c r="T40" s="109"/>
      <c r="U40" s="109"/>
      <c r="V40" s="109"/>
      <c r="W40" s="109"/>
      <c r="X40" s="109"/>
      <c r="Y40" s="109"/>
      <c r="Z40" s="110"/>
      <c r="AA40" s="110"/>
      <c r="AB40" s="110"/>
      <c r="AC40" s="109"/>
      <c r="AD40" s="110"/>
      <c r="AE40" s="109"/>
      <c r="AF40" s="109"/>
      <c r="AG40" s="109"/>
      <c r="AH40" s="120"/>
      <c r="AI40" s="232"/>
      <c r="AJ40" s="96"/>
    </row>
    <row r="41" spans="2:36" ht="19" x14ac:dyDescent="0.2">
      <c r="B41" s="94"/>
      <c r="C41" s="129" t="s">
        <v>143</v>
      </c>
      <c r="D41" s="150"/>
      <c r="E41" s="113"/>
      <c r="F41" s="113"/>
      <c r="G41" s="113"/>
      <c r="H41" s="113"/>
      <c r="I41" s="113"/>
      <c r="J41" s="113"/>
      <c r="K41" s="113"/>
      <c r="L41" s="113"/>
      <c r="M41" s="113"/>
      <c r="N41" s="113"/>
      <c r="O41" s="113"/>
      <c r="P41" s="113"/>
      <c r="Q41" s="113"/>
      <c r="R41" s="113"/>
      <c r="S41" s="113"/>
      <c r="T41" s="113"/>
      <c r="U41" s="113"/>
      <c r="V41" s="113"/>
      <c r="W41" s="113"/>
      <c r="X41" s="113"/>
      <c r="Y41" s="113"/>
      <c r="Z41" s="113"/>
      <c r="AA41" s="113"/>
      <c r="AB41" s="113"/>
      <c r="AC41" s="113"/>
      <c r="AD41" s="113"/>
      <c r="AE41" s="113"/>
      <c r="AF41" s="113"/>
      <c r="AG41" s="113"/>
      <c r="AH41" s="218"/>
      <c r="AI41" s="219" t="str">
        <f>IF(COUNTBLANK(D41:AG41)=30,"",AVERAGE(D41:AG41))</f>
        <v/>
      </c>
      <c r="AJ41" s="96"/>
    </row>
    <row r="42" spans="2:36" ht="19" x14ac:dyDescent="0.2">
      <c r="B42" s="94"/>
      <c r="C42" s="130" t="s">
        <v>41</v>
      </c>
      <c r="D42" s="151"/>
      <c r="E42" s="108"/>
      <c r="F42" s="108"/>
      <c r="G42" s="108"/>
      <c r="H42" s="108"/>
      <c r="I42" s="108"/>
      <c r="J42" s="108"/>
      <c r="K42" s="108"/>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19"/>
      <c r="AI42" s="171" t="str">
        <f>IF(COUNTBLANK(D42:AG42)=30,"",AVERAGE(D42:AG42))</f>
        <v/>
      </c>
      <c r="AJ42" s="96"/>
    </row>
    <row r="43" spans="2:36" ht="19" x14ac:dyDescent="0.2">
      <c r="B43" s="94"/>
      <c r="C43" s="130" t="s">
        <v>42</v>
      </c>
      <c r="D43" s="151"/>
      <c r="E43" s="108"/>
      <c r="F43" s="108"/>
      <c r="G43" s="108"/>
      <c r="H43" s="108"/>
      <c r="I43" s="108"/>
      <c r="J43" s="108"/>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8"/>
      <c r="AH43" s="119"/>
      <c r="AI43" s="171" t="str">
        <f t="shared" ref="AI43:AI48" si="5">IF(COUNTBLANK(D43:AG43)=30,"",AVERAGE(D43:AG43))</f>
        <v/>
      </c>
      <c r="AJ43" s="96"/>
    </row>
    <row r="44" spans="2:36" ht="19" x14ac:dyDescent="0.2">
      <c r="B44" s="94"/>
      <c r="C44" s="130" t="s">
        <v>43</v>
      </c>
      <c r="D44" s="151"/>
      <c r="E44" s="108"/>
      <c r="F44" s="108"/>
      <c r="G44" s="108"/>
      <c r="H44" s="108"/>
      <c r="I44" s="108"/>
      <c r="J44" s="108"/>
      <c r="K44" s="108"/>
      <c r="L44" s="108"/>
      <c r="M44" s="108"/>
      <c r="N44" s="108"/>
      <c r="O44" s="108"/>
      <c r="P44" s="108"/>
      <c r="Q44" s="108"/>
      <c r="R44" s="108"/>
      <c r="S44" s="108"/>
      <c r="T44" s="108"/>
      <c r="U44" s="108"/>
      <c r="V44" s="108"/>
      <c r="W44" s="108"/>
      <c r="X44" s="108"/>
      <c r="Y44" s="108"/>
      <c r="Z44" s="108"/>
      <c r="AA44" s="108"/>
      <c r="AB44" s="108"/>
      <c r="AC44" s="108"/>
      <c r="AD44" s="108"/>
      <c r="AE44" s="108"/>
      <c r="AF44" s="108"/>
      <c r="AG44" s="108"/>
      <c r="AH44" s="119"/>
      <c r="AI44" s="171" t="str">
        <f t="shared" si="5"/>
        <v/>
      </c>
      <c r="AJ44" s="96"/>
    </row>
    <row r="45" spans="2:36" ht="19" x14ac:dyDescent="0.2">
      <c r="B45" s="94"/>
      <c r="C45" s="130" t="s">
        <v>144</v>
      </c>
      <c r="D45" s="151"/>
      <c r="E45" s="108"/>
      <c r="F45" s="108"/>
      <c r="G45" s="108"/>
      <c r="H45" s="108"/>
      <c r="I45" s="108"/>
      <c r="J45" s="108"/>
      <c r="K45" s="108"/>
      <c r="L45" s="108"/>
      <c r="M45" s="108"/>
      <c r="N45" s="108"/>
      <c r="O45" s="108"/>
      <c r="P45" s="108"/>
      <c r="Q45" s="108"/>
      <c r="R45" s="108"/>
      <c r="S45" s="108"/>
      <c r="T45" s="108"/>
      <c r="U45" s="108"/>
      <c r="V45" s="108"/>
      <c r="W45" s="108"/>
      <c r="X45" s="108"/>
      <c r="Y45" s="108"/>
      <c r="Z45" s="108"/>
      <c r="AA45" s="108"/>
      <c r="AB45" s="108"/>
      <c r="AC45" s="108"/>
      <c r="AD45" s="108"/>
      <c r="AE45" s="108"/>
      <c r="AF45" s="108"/>
      <c r="AG45" s="108"/>
      <c r="AH45" s="119"/>
      <c r="AI45" s="171" t="str">
        <f t="shared" si="5"/>
        <v/>
      </c>
      <c r="AJ45" s="96"/>
    </row>
    <row r="46" spans="2:36" ht="20" thickBot="1" x14ac:dyDescent="0.25">
      <c r="B46" s="94"/>
      <c r="C46" s="131" t="s">
        <v>44</v>
      </c>
      <c r="D46" s="22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110"/>
      <c r="AE46" s="110"/>
      <c r="AF46" s="110"/>
      <c r="AG46" s="110"/>
      <c r="AH46" s="120"/>
      <c r="AI46" s="176" t="str">
        <f>IF(COUNTBLANK(D46:AG46)=30,"",AVERAGE(D46:AG46))</f>
        <v/>
      </c>
      <c r="AJ46" s="96"/>
    </row>
    <row r="47" spans="2:36" ht="19" x14ac:dyDescent="0.2">
      <c r="B47" s="94"/>
      <c r="C47" s="129" t="s">
        <v>45</v>
      </c>
      <c r="D47" s="145"/>
      <c r="E47" s="112"/>
      <c r="F47" s="112"/>
      <c r="G47" s="112"/>
      <c r="H47" s="112"/>
      <c r="I47" s="112"/>
      <c r="J47" s="112"/>
      <c r="K47" s="113"/>
      <c r="L47" s="113"/>
      <c r="M47" s="113"/>
      <c r="N47" s="112"/>
      <c r="O47" s="112"/>
      <c r="P47" s="112"/>
      <c r="Q47" s="112"/>
      <c r="R47" s="112"/>
      <c r="S47" s="112"/>
      <c r="T47" s="112"/>
      <c r="U47" s="112"/>
      <c r="V47" s="112"/>
      <c r="W47" s="112"/>
      <c r="X47" s="112"/>
      <c r="Y47" s="113"/>
      <c r="Z47" s="113"/>
      <c r="AA47" s="113"/>
      <c r="AB47" s="112"/>
      <c r="AC47" s="112"/>
      <c r="AD47" s="112"/>
      <c r="AE47" s="112"/>
      <c r="AF47" s="112"/>
      <c r="AG47" s="112"/>
      <c r="AH47" s="218"/>
      <c r="AI47" s="132" t="str">
        <f t="shared" si="5"/>
        <v/>
      </c>
      <c r="AJ47" s="96"/>
    </row>
    <row r="48" spans="2:36" ht="19" x14ac:dyDescent="0.2">
      <c r="B48" s="94"/>
      <c r="C48" s="130" t="s">
        <v>46</v>
      </c>
      <c r="D48" s="143"/>
      <c r="E48" s="107"/>
      <c r="F48" s="107"/>
      <c r="G48" s="107"/>
      <c r="H48" s="107"/>
      <c r="I48" s="107"/>
      <c r="J48" s="107"/>
      <c r="K48" s="108"/>
      <c r="L48" s="108"/>
      <c r="M48" s="108"/>
      <c r="N48" s="107"/>
      <c r="O48" s="107"/>
      <c r="P48" s="107"/>
      <c r="Q48" s="107"/>
      <c r="R48" s="107"/>
      <c r="S48" s="107"/>
      <c r="T48" s="107"/>
      <c r="U48" s="107"/>
      <c r="V48" s="107"/>
      <c r="W48" s="107"/>
      <c r="X48" s="107"/>
      <c r="Y48" s="108"/>
      <c r="Z48" s="108"/>
      <c r="AA48" s="108"/>
      <c r="AB48" s="107"/>
      <c r="AC48" s="107"/>
      <c r="AD48" s="107"/>
      <c r="AE48" s="107"/>
      <c r="AF48" s="107"/>
      <c r="AG48" s="107"/>
      <c r="AH48" s="119"/>
      <c r="AI48" s="172" t="str">
        <f t="shared" si="5"/>
        <v/>
      </c>
      <c r="AJ48" s="96"/>
    </row>
    <row r="49" spans="2:36" ht="20" thickBot="1" x14ac:dyDescent="0.25">
      <c r="B49" s="94"/>
      <c r="C49" s="131" t="s">
        <v>47</v>
      </c>
      <c r="D49" s="144"/>
      <c r="E49" s="109"/>
      <c r="F49" s="109"/>
      <c r="G49" s="109"/>
      <c r="H49" s="109"/>
      <c r="I49" s="109"/>
      <c r="J49" s="109"/>
      <c r="K49" s="110"/>
      <c r="L49" s="110"/>
      <c r="M49" s="110"/>
      <c r="N49" s="109"/>
      <c r="O49" s="109"/>
      <c r="P49" s="109"/>
      <c r="Q49" s="109"/>
      <c r="R49" s="109"/>
      <c r="S49" s="109"/>
      <c r="T49" s="109"/>
      <c r="U49" s="109"/>
      <c r="V49" s="109"/>
      <c r="W49" s="109"/>
      <c r="X49" s="109"/>
      <c r="Y49" s="110"/>
      <c r="Z49" s="110"/>
      <c r="AA49" s="110"/>
      <c r="AB49" s="109"/>
      <c r="AC49" s="109"/>
      <c r="AD49" s="109"/>
      <c r="AE49" s="109"/>
      <c r="AF49" s="109"/>
      <c r="AG49" s="109"/>
      <c r="AH49" s="120"/>
      <c r="AI49" s="226" t="str">
        <f>IF(COUNTBLANK(D49:AG49)=30,"",AVERAGE(D49:AG49))</f>
        <v/>
      </c>
      <c r="AJ49" s="96"/>
    </row>
    <row r="50" spans="2:36" ht="17" thickBot="1" x14ac:dyDescent="0.25">
      <c r="B50" s="94"/>
      <c r="C50" s="221" t="s">
        <v>145</v>
      </c>
      <c r="D50" s="222" t="str">
        <f>IF(COUNTBLANK(D41:D49)=9,"",IF(SUM(D41:D49)&gt;0,0,IF(COUNTBLANK(D41:D49)&lt;&gt;0,"",1)))</f>
        <v/>
      </c>
      <c r="E50" s="222" t="str">
        <f t="shared" ref="E50:AG50" si="6">IF(COUNTBLANK(E41:E49)=9,"",IF(SUM(E41:E49)&gt;0,0,IF(COUNTBLANK(E41:E49)&lt;&gt;0,"",1)))</f>
        <v/>
      </c>
      <c r="F50" s="222" t="str">
        <f t="shared" si="6"/>
        <v/>
      </c>
      <c r="G50" s="222" t="str">
        <f t="shared" si="6"/>
        <v/>
      </c>
      <c r="H50" s="222" t="str">
        <f t="shared" si="6"/>
        <v/>
      </c>
      <c r="I50" s="222" t="str">
        <f t="shared" si="6"/>
        <v/>
      </c>
      <c r="J50" s="222" t="str">
        <f t="shared" si="6"/>
        <v/>
      </c>
      <c r="K50" s="222" t="str">
        <f t="shared" si="6"/>
        <v/>
      </c>
      <c r="L50" s="222" t="str">
        <f t="shared" si="6"/>
        <v/>
      </c>
      <c r="M50" s="222" t="str">
        <f t="shared" si="6"/>
        <v/>
      </c>
      <c r="N50" s="222" t="str">
        <f t="shared" si="6"/>
        <v/>
      </c>
      <c r="O50" s="222" t="str">
        <f t="shared" si="6"/>
        <v/>
      </c>
      <c r="P50" s="222" t="str">
        <f t="shared" si="6"/>
        <v/>
      </c>
      <c r="Q50" s="222" t="str">
        <f t="shared" si="6"/>
        <v/>
      </c>
      <c r="R50" s="222" t="str">
        <f t="shared" si="6"/>
        <v/>
      </c>
      <c r="S50" s="222" t="str">
        <f t="shared" si="6"/>
        <v/>
      </c>
      <c r="T50" s="222" t="str">
        <f t="shared" si="6"/>
        <v/>
      </c>
      <c r="U50" s="222" t="str">
        <f t="shared" si="6"/>
        <v/>
      </c>
      <c r="V50" s="222" t="str">
        <f t="shared" si="6"/>
        <v/>
      </c>
      <c r="W50" s="222" t="str">
        <f t="shared" si="6"/>
        <v/>
      </c>
      <c r="X50" s="222" t="str">
        <f t="shared" si="6"/>
        <v/>
      </c>
      <c r="Y50" s="222" t="str">
        <f t="shared" si="6"/>
        <v/>
      </c>
      <c r="Z50" s="222" t="str">
        <f t="shared" si="6"/>
        <v/>
      </c>
      <c r="AA50" s="222" t="str">
        <f t="shared" si="6"/>
        <v/>
      </c>
      <c r="AB50" s="222" t="str">
        <f t="shared" si="6"/>
        <v/>
      </c>
      <c r="AC50" s="222" t="str">
        <f t="shared" si="6"/>
        <v/>
      </c>
      <c r="AD50" s="222" t="str">
        <f t="shared" si="6"/>
        <v/>
      </c>
      <c r="AE50" s="222" t="str">
        <f t="shared" si="6"/>
        <v/>
      </c>
      <c r="AF50" s="222" t="str">
        <f t="shared" si="6"/>
        <v/>
      </c>
      <c r="AG50" s="222" t="str">
        <f t="shared" si="6"/>
        <v/>
      </c>
      <c r="AH50" s="224" t="str">
        <f>IF(COUNTBLANK(AH41:AH49)&lt;&gt;0,"",IF(SUM(AH41:AH49)=0,1,0))</f>
        <v/>
      </c>
      <c r="AI50" s="225" t="str">
        <f>IF(COUNTBLANK(D50:AG50)=30,"",AVERAGE(D50:AG50))</f>
        <v/>
      </c>
      <c r="AJ50" s="96"/>
    </row>
    <row r="51" spans="2:36" ht="19" x14ac:dyDescent="0.2">
      <c r="B51" s="94"/>
      <c r="C51" s="101" t="s">
        <v>48</v>
      </c>
      <c r="D51" s="146"/>
      <c r="E51" s="115"/>
      <c r="F51" s="115"/>
      <c r="G51" s="115"/>
      <c r="H51" s="115"/>
      <c r="I51" s="115"/>
      <c r="J51" s="115"/>
      <c r="K51" s="102"/>
      <c r="L51" s="102"/>
      <c r="M51" s="102"/>
      <c r="N51" s="115"/>
      <c r="O51" s="115"/>
      <c r="P51" s="115"/>
      <c r="Q51" s="115"/>
      <c r="R51" s="115"/>
      <c r="S51" s="115"/>
      <c r="T51" s="115"/>
      <c r="U51" s="115"/>
      <c r="V51" s="115"/>
      <c r="W51" s="115"/>
      <c r="X51" s="115"/>
      <c r="Y51" s="115"/>
      <c r="Z51" s="102"/>
      <c r="AA51" s="102"/>
      <c r="AB51" s="102"/>
      <c r="AC51" s="115"/>
      <c r="AD51" s="115"/>
      <c r="AE51" s="115"/>
      <c r="AF51" s="115"/>
      <c r="AG51" s="115"/>
      <c r="AH51" s="121"/>
      <c r="AI51" s="177"/>
      <c r="AJ51" s="96"/>
    </row>
    <row r="52" spans="2:36" ht="19" x14ac:dyDescent="0.2">
      <c r="B52" s="94"/>
      <c r="C52" s="148" t="s">
        <v>49</v>
      </c>
      <c r="D52" s="143"/>
      <c r="E52" s="107"/>
      <c r="F52" s="107"/>
      <c r="G52" s="107"/>
      <c r="H52" s="107"/>
      <c r="I52" s="107"/>
      <c r="J52" s="107"/>
      <c r="K52" s="108"/>
      <c r="L52" s="108"/>
      <c r="M52" s="108"/>
      <c r="N52" s="107"/>
      <c r="O52" s="107"/>
      <c r="P52" s="107"/>
      <c r="Q52" s="107"/>
      <c r="R52" s="107"/>
      <c r="S52" s="107"/>
      <c r="T52" s="107"/>
      <c r="U52" s="107"/>
      <c r="V52" s="107"/>
      <c r="W52" s="107"/>
      <c r="X52" s="107"/>
      <c r="Y52" s="107"/>
      <c r="Z52" s="108"/>
      <c r="AA52" s="108"/>
      <c r="AB52" s="108"/>
      <c r="AC52" s="107"/>
      <c r="AD52" s="107"/>
      <c r="AE52" s="107"/>
      <c r="AF52" s="107"/>
      <c r="AG52" s="107"/>
      <c r="AH52" s="119"/>
      <c r="AI52" s="173"/>
      <c r="AJ52" s="96"/>
    </row>
    <row r="53" spans="2:36" ht="19" x14ac:dyDescent="0.2">
      <c r="B53" s="94"/>
      <c r="C53" s="148" t="s">
        <v>50</v>
      </c>
      <c r="D53" s="143"/>
      <c r="E53" s="107"/>
      <c r="F53" s="107"/>
      <c r="G53" s="107"/>
      <c r="H53" s="107"/>
      <c r="I53" s="107"/>
      <c r="J53" s="107"/>
      <c r="K53" s="108"/>
      <c r="L53" s="108"/>
      <c r="M53" s="108"/>
      <c r="N53" s="107"/>
      <c r="O53" s="107"/>
      <c r="P53" s="107"/>
      <c r="Q53" s="107"/>
      <c r="R53" s="107"/>
      <c r="S53" s="107"/>
      <c r="T53" s="107"/>
      <c r="U53" s="107"/>
      <c r="V53" s="107"/>
      <c r="W53" s="107"/>
      <c r="X53" s="107"/>
      <c r="Y53" s="107"/>
      <c r="Z53" s="108"/>
      <c r="AA53" s="108"/>
      <c r="AB53" s="108"/>
      <c r="AC53" s="107"/>
      <c r="AD53" s="107"/>
      <c r="AE53" s="107"/>
      <c r="AF53" s="107"/>
      <c r="AG53" s="107"/>
      <c r="AH53" s="119"/>
      <c r="AI53" s="173"/>
      <c r="AJ53" s="96"/>
    </row>
    <row r="54" spans="2:36" ht="20" thickBot="1" x14ac:dyDescent="0.25">
      <c r="B54" s="94"/>
      <c r="C54" s="104" t="s">
        <v>51</v>
      </c>
      <c r="D54" s="149"/>
      <c r="E54" s="122"/>
      <c r="F54" s="122"/>
      <c r="G54" s="122"/>
      <c r="H54" s="122"/>
      <c r="I54" s="122"/>
      <c r="J54" s="122"/>
      <c r="K54" s="123"/>
      <c r="L54" s="123"/>
      <c r="M54" s="123"/>
      <c r="N54" s="122"/>
      <c r="O54" s="122"/>
      <c r="P54" s="122"/>
      <c r="Q54" s="122"/>
      <c r="R54" s="122"/>
      <c r="S54" s="122"/>
      <c r="T54" s="122"/>
      <c r="U54" s="122"/>
      <c r="V54" s="122"/>
      <c r="W54" s="122"/>
      <c r="X54" s="122"/>
      <c r="Y54" s="122"/>
      <c r="Z54" s="123"/>
      <c r="AA54" s="123"/>
      <c r="AB54" s="123"/>
      <c r="AC54" s="122"/>
      <c r="AD54" s="122"/>
      <c r="AE54" s="122"/>
      <c r="AF54" s="122"/>
      <c r="AG54" s="122"/>
      <c r="AH54" s="170"/>
      <c r="AI54" s="174"/>
      <c r="AJ54" s="96"/>
    </row>
    <row r="55" spans="2:36" ht="167.25" customHeight="1" thickBot="1" x14ac:dyDescent="0.25">
      <c r="B55" s="94"/>
      <c r="C55" s="105" t="s">
        <v>59</v>
      </c>
      <c r="D55" s="168"/>
      <c r="E55" s="165"/>
      <c r="F55" s="165"/>
      <c r="G55" s="165"/>
      <c r="H55" s="165"/>
      <c r="I55" s="165"/>
      <c r="J55" s="165"/>
      <c r="K55" s="165"/>
      <c r="L55" s="165"/>
      <c r="M55" s="165"/>
      <c r="N55" s="165"/>
      <c r="O55" s="165"/>
      <c r="P55" s="165"/>
      <c r="Q55" s="165"/>
      <c r="R55" s="165"/>
      <c r="S55" s="165"/>
      <c r="T55" s="165"/>
      <c r="U55" s="165"/>
      <c r="V55" s="165"/>
      <c r="W55" s="165"/>
      <c r="X55" s="165"/>
      <c r="Y55" s="165"/>
      <c r="Z55" s="165"/>
      <c r="AA55" s="165"/>
      <c r="AB55" s="165"/>
      <c r="AC55" s="165"/>
      <c r="AD55" s="165"/>
      <c r="AE55" s="165"/>
      <c r="AF55" s="165"/>
      <c r="AG55" s="165"/>
      <c r="AH55" s="166"/>
      <c r="AI55" s="167"/>
      <c r="AJ55" s="96"/>
    </row>
    <row r="56" spans="2:36" ht="17" thickBot="1" x14ac:dyDescent="0.25">
      <c r="B56" s="391" t="s">
        <v>133</v>
      </c>
      <c r="C56" s="392"/>
      <c r="D56" s="392"/>
      <c r="E56" s="392"/>
      <c r="F56" s="392"/>
      <c r="G56" s="392"/>
      <c r="H56" s="392"/>
      <c r="I56" s="392"/>
      <c r="J56" s="392"/>
      <c r="K56" s="392"/>
      <c r="L56" s="392"/>
      <c r="M56" s="392"/>
      <c r="N56" s="392"/>
      <c r="O56" s="392"/>
      <c r="P56" s="392"/>
      <c r="Q56" s="392"/>
      <c r="R56" s="392"/>
      <c r="S56" s="392"/>
      <c r="T56" s="392"/>
      <c r="U56" s="392"/>
      <c r="V56" s="392"/>
      <c r="W56" s="392"/>
      <c r="X56" s="392"/>
      <c r="Y56" s="392"/>
      <c r="Z56" s="392"/>
      <c r="AA56" s="392"/>
      <c r="AB56" s="392"/>
      <c r="AC56" s="392"/>
      <c r="AD56" s="392"/>
      <c r="AE56" s="392"/>
      <c r="AF56" s="392"/>
      <c r="AG56" s="392"/>
      <c r="AH56" s="392"/>
      <c r="AI56" s="392"/>
      <c r="AJ56" s="393"/>
    </row>
  </sheetData>
  <sheetProtection algorithmName="SHA-512" hashValue="nv1NPli2mFJVvmSpgpEUoRTfW+2PT6cYQm0CLDwSA2iVWfWSzbnQ366zynto5Tfn+InDM4DoTcEn7YZCo/uw2g==" saltValue="Qp/xuhCyiS4R0d6R90mJ3Q==" spinCount="100000" sheet="1" objects="1" scenarios="1"/>
  <mergeCells count="10">
    <mergeCell ref="D11:AI11"/>
    <mergeCell ref="D28:AI28"/>
    <mergeCell ref="B56:AJ56"/>
    <mergeCell ref="C28:C29"/>
    <mergeCell ref="V8:AC8"/>
    <mergeCell ref="O8:U8"/>
    <mergeCell ref="G8:N8"/>
    <mergeCell ref="V9:AC9"/>
    <mergeCell ref="O9:U9"/>
    <mergeCell ref="G9:N9"/>
  </mergeCells>
  <conditionalFormatting sqref="AI13:AI21 D25:F25">
    <cfRule type="containsBlanks" dxfId="577" priority="41" stopIfTrue="1">
      <formula>LEN(TRIM(D13))=0</formula>
    </cfRule>
  </conditionalFormatting>
  <conditionalFormatting sqref="AI15:AI21">
    <cfRule type="cellIs" dxfId="576" priority="40" operator="equal">
      <formula>3</formula>
    </cfRule>
    <cfRule type="cellIs" dxfId="575" priority="42" operator="equal">
      <formula>2</formula>
    </cfRule>
    <cfRule type="cellIs" dxfId="574" priority="43" operator="equal">
      <formula>1</formula>
    </cfRule>
    <cfRule type="cellIs" dxfId="573" priority="44" operator="equal">
      <formula>0</formula>
    </cfRule>
  </conditionalFormatting>
  <conditionalFormatting sqref="AI23">
    <cfRule type="containsBlanks" dxfId="572" priority="36" stopIfTrue="1">
      <formula>LEN(TRIM(AI23))=0</formula>
    </cfRule>
  </conditionalFormatting>
  <conditionalFormatting sqref="AI23">
    <cfRule type="cellIs" dxfId="571" priority="35" operator="equal">
      <formula>3</formula>
    </cfRule>
    <cfRule type="cellIs" dxfId="570" priority="37" operator="equal">
      <formula>2</formula>
    </cfRule>
    <cfRule type="cellIs" dxfId="569" priority="38" operator="equal">
      <formula>1</formula>
    </cfRule>
    <cfRule type="cellIs" dxfId="568" priority="39" operator="equal">
      <formula>0</formula>
    </cfRule>
  </conditionalFormatting>
  <conditionalFormatting sqref="AI24">
    <cfRule type="containsBlanks" dxfId="567" priority="31" stopIfTrue="1">
      <formula>LEN(TRIM(AI24))=0</formula>
    </cfRule>
  </conditionalFormatting>
  <conditionalFormatting sqref="AI24">
    <cfRule type="cellIs" dxfId="566" priority="30" operator="equal">
      <formula>3</formula>
    </cfRule>
    <cfRule type="cellIs" dxfId="565" priority="32" operator="equal">
      <formula>2</formula>
    </cfRule>
    <cfRule type="cellIs" dxfId="564" priority="33" operator="equal">
      <formula>1</formula>
    </cfRule>
    <cfRule type="cellIs" dxfId="563" priority="34" operator="equal">
      <formula>0</formula>
    </cfRule>
  </conditionalFormatting>
  <conditionalFormatting sqref="D26:AI26">
    <cfRule type="containsBlanks" dxfId="562" priority="15" stopIfTrue="1">
      <formula>LEN(TRIM(D26))=0</formula>
    </cfRule>
  </conditionalFormatting>
  <conditionalFormatting sqref="H26 R26 AB26 E26">
    <cfRule type="containsBlanks" dxfId="561" priority="26">
      <formula>LEN(TRIM(E26))=0</formula>
    </cfRule>
  </conditionalFormatting>
  <conditionalFormatting sqref="H26 R26 AB26 E26">
    <cfRule type="cellIs" dxfId="560" priority="22" operator="equal">
      <formula>3</formula>
    </cfRule>
    <cfRule type="cellIs" dxfId="559" priority="23" operator="equal">
      <formula>2</formula>
    </cfRule>
    <cfRule type="cellIs" dxfId="558" priority="24" operator="equal">
      <formula>1</formula>
    </cfRule>
    <cfRule type="cellIs" dxfId="557" priority="25" operator="equal">
      <formula>0</formula>
    </cfRule>
  </conditionalFormatting>
  <conditionalFormatting sqref="K26 U26 AE26">
    <cfRule type="containsBlanks" dxfId="556" priority="21">
      <formula>LEN(TRIM(K26))=0</formula>
    </cfRule>
  </conditionalFormatting>
  <conditionalFormatting sqref="K26 U26 AE26">
    <cfRule type="cellIs" dxfId="555" priority="17" operator="equal">
      <formula>3</formula>
    </cfRule>
    <cfRule type="cellIs" dxfId="554" priority="18" operator="equal">
      <formula>2</formula>
    </cfRule>
    <cfRule type="cellIs" dxfId="553" priority="19" operator="equal">
      <formula>1</formula>
    </cfRule>
    <cfRule type="cellIs" dxfId="552" priority="20" operator="equal">
      <formula>0</formula>
    </cfRule>
  </conditionalFormatting>
  <conditionalFormatting sqref="K26 U26 AE26">
    <cfRule type="containsBlanks" dxfId="551" priority="16">
      <formula>LEN(TRIM(K26))=0</formula>
    </cfRule>
  </conditionalFormatting>
  <conditionalFormatting sqref="D26:AI26">
    <cfRule type="cellIs" dxfId="550" priority="14" operator="equal">
      <formula>3</formula>
    </cfRule>
    <cfRule type="cellIs" dxfId="549" priority="27" operator="equal">
      <formula>2</formula>
    </cfRule>
    <cfRule type="cellIs" dxfId="548" priority="28" operator="equal">
      <formula>1</formula>
    </cfRule>
    <cfRule type="cellIs" dxfId="547" priority="29" operator="equal">
      <formula>0</formula>
    </cfRule>
  </conditionalFormatting>
  <conditionalFormatting sqref="G25:AI25">
    <cfRule type="containsBlanks" dxfId="546" priority="13" stopIfTrue="1">
      <formula>LEN(TRIM(G25))=0</formula>
    </cfRule>
  </conditionalFormatting>
  <conditionalFormatting sqref="AI30:AI54">
    <cfRule type="containsBlanks" dxfId="545" priority="6" stopIfTrue="1">
      <formula>LEN(TRIM(AI30))=0</formula>
    </cfRule>
  </conditionalFormatting>
  <conditionalFormatting sqref="AI39 AI30:AI37">
    <cfRule type="cellIs" dxfId="544" priority="11" operator="between">
      <formula>0</formula>
      <formula>0.25</formula>
    </cfRule>
    <cfRule type="cellIs" dxfId="543" priority="12" operator="between">
      <formula>0.25</formula>
      <formula>0.5</formula>
    </cfRule>
  </conditionalFormatting>
  <conditionalFormatting sqref="AI38">
    <cfRule type="cellIs" dxfId="542" priority="7" operator="between">
      <formula>0</formula>
      <formula>0.25</formula>
    </cfRule>
    <cfRule type="cellIs" dxfId="541" priority="8" operator="between">
      <formula>0.25</formula>
      <formula>0.5</formula>
    </cfRule>
    <cfRule type="cellIs" dxfId="540" priority="9" operator="between">
      <formula>0.5</formula>
      <formula>0.75</formula>
    </cfRule>
    <cfRule type="cellIs" dxfId="539" priority="10" operator="between">
      <formula>0.75</formula>
      <formula>1</formula>
    </cfRule>
  </conditionalFormatting>
  <conditionalFormatting sqref="AI22">
    <cfRule type="containsBlanks" dxfId="538" priority="2" stopIfTrue="1">
      <formula>LEN(TRIM(AI22))=0</formula>
    </cfRule>
  </conditionalFormatting>
  <conditionalFormatting sqref="AI22">
    <cfRule type="cellIs" dxfId="537" priority="1" operator="equal">
      <formula>3</formula>
    </cfRule>
    <cfRule type="cellIs" dxfId="536" priority="3" operator="equal">
      <formula>2</formula>
    </cfRule>
    <cfRule type="cellIs" dxfId="535" priority="4" operator="equal">
      <formula>1</formula>
    </cfRule>
    <cfRule type="cellIs" dxfId="534" priority="5" operator="equal">
      <formula>0</formula>
    </cfRule>
  </conditionalFormatting>
  <dataValidations count="7">
    <dataValidation type="decimal" errorStyle="warning" allowBlank="1" showErrorMessage="1" error="The weight is outside the expected weight range. Check that the weight is correct and stated in gram." sqref="D13:AG13" xr:uid="{F3401010-5BD9-49E3-B31D-E7D92B66F465}">
      <formula1>10</formula1>
      <formula2>100</formula2>
    </dataValidation>
    <dataValidation type="decimal" errorStyle="warning" allowBlank="1" showErrorMessage="1" error="The length is outside the expected range. Check that the length is correct and stated in cm." sqref="D14:AG14" xr:uid="{4CC083DF-BA00-49F2-8752-C07973B838C7}">
      <formula1>5</formula1>
      <formula2>25</formula2>
    </dataValidation>
    <dataValidation type="whole" allowBlank="1" showErrorMessage="1" error="The score is outside the range (0-3)" sqref="D16:AG24" xr:uid="{FD41B23C-6DF9-4382-AB72-BE497A001648}">
      <formula1>0</formula1>
      <formula2>3</formula2>
    </dataValidation>
    <dataValidation type="whole" allowBlank="1" showInputMessage="1" showErrorMessage="1" error="The score is outside the interval (1-2). Write 1 for male and 2 for female." sqref="D40:AG40" xr:uid="{88E3C450-117A-47D4-B87A-6A02EB96D290}">
      <formula1>1</formula1>
      <formula2>2</formula2>
    </dataValidation>
    <dataValidation type="whole" allowBlank="1" showErrorMessage="1" error="The score is outside the interval (0-1)" sqref="D41:AG46" xr:uid="{2A8A17C8-EB9C-46D4-8A6E-A214D2197574}">
      <formula1>0</formula1>
      <formula2>1</formula2>
    </dataValidation>
    <dataValidation type="whole" allowBlank="1" showInputMessage="1" showErrorMessage="1" error="The score is outside the interval (0-1)" sqref="D31:AG39" xr:uid="{A1A624F5-9FFF-4C2C-B5E6-FA4D262F13BA}">
      <formula1>0</formula1>
      <formula2>1</formula2>
    </dataValidation>
    <dataValidation type="whole" allowBlank="1" showErrorMessage="1" error="Liver color is outside the range (1-6)" sqref="D30:AG30" xr:uid="{3B45E17E-1570-4FAA-BEE9-2CF2F18549F5}">
      <formula1>1</formula1>
      <formula2>6</formula2>
    </dataValidation>
  </dataValidations>
  <pageMargins left="0.70866141732283472" right="0.70866141732283472" top="0.74803149606299213" bottom="0.74803149606299213"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43FC5-BE47-44C2-86CF-F787C9CCBD9F}">
  <dimension ref="B1:AJ56"/>
  <sheetViews>
    <sheetView zoomScale="80" zoomScaleNormal="80" workbookViewId="0">
      <pane xSplit="3" ySplit="12" topLeftCell="D14" activePane="bottomRight" state="frozen"/>
      <selection activeCell="AL54" sqref="AL54"/>
      <selection pane="topRight" activeCell="AL54" sqref="AL54"/>
      <selection pane="bottomLeft" activeCell="AL54" sqref="AL54"/>
      <selection pane="bottomRight" activeCell="O9" sqref="O9:U9"/>
    </sheetView>
  </sheetViews>
  <sheetFormatPr baseColWidth="10" defaultColWidth="12.5" defaultRowHeight="16" x14ac:dyDescent="0.2"/>
  <cols>
    <col min="1" max="1" width="5.1640625" style="51" customWidth="1"/>
    <col min="2" max="2" width="2.5" style="51" customWidth="1"/>
    <col min="3" max="3" width="33.1640625" style="51" bestFit="1" customWidth="1"/>
    <col min="4" max="33" width="6.6640625" style="51" customWidth="1"/>
    <col min="34" max="34" width="4.5" style="51" hidden="1" customWidth="1"/>
    <col min="35" max="35" width="18.5" style="51" customWidth="1"/>
    <col min="36" max="36" width="1.6640625" style="51" customWidth="1"/>
    <col min="37" max="37" width="7" style="51" customWidth="1"/>
    <col min="38" max="40" width="12.5" style="51"/>
    <col min="41" max="41" width="26.6640625" style="51" customWidth="1"/>
    <col min="42" max="16384" width="12.5" style="51"/>
  </cols>
  <sheetData>
    <row r="1" spans="2:36" ht="17" thickBot="1" x14ac:dyDescent="0.25"/>
    <row r="2" spans="2:36" x14ac:dyDescent="0.2">
      <c r="B2" s="86"/>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87"/>
    </row>
    <row r="3" spans="2:36" x14ac:dyDescent="0.2">
      <c r="B3" s="94"/>
      <c r="C3" s="214"/>
      <c r="D3" s="214"/>
      <c r="E3" s="214"/>
      <c r="F3" s="214"/>
      <c r="G3" s="214"/>
      <c r="H3" s="214"/>
      <c r="I3" s="214"/>
      <c r="J3" s="214"/>
      <c r="K3" s="214"/>
      <c r="L3" s="214"/>
      <c r="M3" s="214"/>
      <c r="N3" s="214"/>
      <c r="O3" s="214"/>
      <c r="P3" s="214"/>
      <c r="Q3" s="214"/>
      <c r="R3" s="214"/>
      <c r="S3" s="214"/>
      <c r="T3" s="214"/>
      <c r="U3" s="214"/>
      <c r="V3" s="214"/>
      <c r="W3" s="214"/>
      <c r="X3" s="214"/>
      <c r="Y3" s="214"/>
      <c r="Z3" s="214"/>
      <c r="AA3" s="214"/>
      <c r="AB3" s="214"/>
      <c r="AC3" s="214"/>
      <c r="AD3" s="214"/>
      <c r="AE3" s="214"/>
      <c r="AF3" s="214"/>
      <c r="AG3" s="214"/>
      <c r="AH3" s="214"/>
      <c r="AI3" s="214"/>
      <c r="AJ3" s="96"/>
    </row>
    <row r="4" spans="2:36" x14ac:dyDescent="0.2">
      <c r="B4" s="9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96"/>
    </row>
    <row r="5" spans="2:36" x14ac:dyDescent="0.2">
      <c r="B5" s="94"/>
      <c r="C5" s="214"/>
      <c r="D5" s="214"/>
      <c r="E5" s="214"/>
      <c r="F5" s="214"/>
      <c r="G5" s="214"/>
      <c r="H5" s="214"/>
      <c r="I5" s="214"/>
      <c r="J5" s="214"/>
      <c r="K5" s="214"/>
      <c r="L5" s="214"/>
      <c r="M5" s="214"/>
      <c r="N5" s="214"/>
      <c r="O5" s="214"/>
      <c r="P5" s="214"/>
      <c r="Q5" s="214"/>
      <c r="R5" s="214"/>
      <c r="S5" s="214"/>
      <c r="T5" s="214"/>
      <c r="U5" s="214"/>
      <c r="V5" s="214"/>
      <c r="W5" s="214"/>
      <c r="X5" s="214"/>
      <c r="Y5" s="214"/>
      <c r="Z5" s="214"/>
      <c r="AA5" s="214"/>
      <c r="AB5" s="214"/>
      <c r="AC5" s="214"/>
      <c r="AD5" s="214"/>
      <c r="AE5" s="214"/>
      <c r="AF5" s="214"/>
      <c r="AG5" s="214"/>
      <c r="AH5" s="214"/>
      <c r="AI5" s="214"/>
      <c r="AJ5" s="96"/>
    </row>
    <row r="6" spans="2:36" x14ac:dyDescent="0.2">
      <c r="B6" s="94"/>
      <c r="C6" s="214"/>
      <c r="D6" s="214"/>
      <c r="E6" s="214"/>
      <c r="F6" s="214"/>
      <c r="G6" s="214"/>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96"/>
    </row>
    <row r="7" spans="2:36" ht="17" thickBot="1" x14ac:dyDescent="0.25">
      <c r="B7" s="94"/>
      <c r="C7" s="214"/>
      <c r="D7" s="214"/>
      <c r="E7" s="214"/>
      <c r="F7" s="214"/>
      <c r="G7" s="214"/>
      <c r="H7" s="214"/>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4"/>
      <c r="AI7" s="214"/>
      <c r="AJ7" s="96"/>
    </row>
    <row r="8" spans="2:36" s="90" customFormat="1" ht="15" x14ac:dyDescent="0.2">
      <c r="B8" s="88"/>
      <c r="C8" s="211"/>
      <c r="D8" s="211"/>
      <c r="E8" s="211"/>
      <c r="F8" s="211"/>
      <c r="G8" s="394" t="s">
        <v>56</v>
      </c>
      <c r="H8" s="395"/>
      <c r="I8" s="395"/>
      <c r="J8" s="395"/>
      <c r="K8" s="395"/>
      <c r="L8" s="395"/>
      <c r="M8" s="395"/>
      <c r="N8" s="396"/>
      <c r="O8" s="394" t="s">
        <v>55</v>
      </c>
      <c r="P8" s="395"/>
      <c r="Q8" s="395"/>
      <c r="R8" s="395"/>
      <c r="S8" s="395"/>
      <c r="T8" s="395"/>
      <c r="U8" s="396"/>
      <c r="V8" s="394" t="s">
        <v>54</v>
      </c>
      <c r="W8" s="395"/>
      <c r="X8" s="395"/>
      <c r="Y8" s="395"/>
      <c r="Z8" s="395"/>
      <c r="AA8" s="395"/>
      <c r="AB8" s="395"/>
      <c r="AC8" s="396"/>
      <c r="AD8" s="211"/>
      <c r="AE8" s="209"/>
      <c r="AF8" s="209"/>
      <c r="AG8" s="209"/>
      <c r="AH8" s="209"/>
      <c r="AI8" s="209"/>
      <c r="AJ8" s="89"/>
    </row>
    <row r="9" spans="2:36" s="93" customFormat="1" ht="20" thickBot="1" x14ac:dyDescent="0.25">
      <c r="B9" s="91"/>
      <c r="C9" s="212"/>
      <c r="D9" s="212"/>
      <c r="E9" s="212"/>
      <c r="F9" s="212"/>
      <c r="G9" s="400"/>
      <c r="H9" s="401"/>
      <c r="I9" s="401"/>
      <c r="J9" s="401"/>
      <c r="K9" s="401"/>
      <c r="L9" s="401"/>
      <c r="M9" s="401"/>
      <c r="N9" s="402"/>
      <c r="O9" s="400">
        <v>5</v>
      </c>
      <c r="P9" s="401"/>
      <c r="Q9" s="401"/>
      <c r="R9" s="401"/>
      <c r="S9" s="401"/>
      <c r="T9" s="401"/>
      <c r="U9" s="402"/>
      <c r="V9" s="397"/>
      <c r="W9" s="398"/>
      <c r="X9" s="398"/>
      <c r="Y9" s="398"/>
      <c r="Z9" s="398"/>
      <c r="AA9" s="398"/>
      <c r="AB9" s="398"/>
      <c r="AC9" s="399"/>
      <c r="AD9" s="212"/>
      <c r="AE9" s="210"/>
      <c r="AF9" s="210"/>
      <c r="AG9" s="210"/>
      <c r="AH9" s="210"/>
      <c r="AI9" s="210"/>
      <c r="AJ9" s="92"/>
    </row>
    <row r="10" spans="2:36" ht="17" thickBot="1" x14ac:dyDescent="0.25">
      <c r="B10" s="94"/>
      <c r="C10" s="95"/>
      <c r="D10" s="95"/>
      <c r="E10" s="95"/>
      <c r="F10" s="95"/>
      <c r="G10" s="95"/>
      <c r="H10" s="95"/>
      <c r="I10" s="95"/>
      <c r="J10" s="95"/>
      <c r="K10" s="95"/>
      <c r="L10" s="95"/>
      <c r="M10" s="95"/>
      <c r="N10" s="95"/>
      <c r="O10" s="95"/>
      <c r="P10" s="213"/>
      <c r="Q10" s="213"/>
      <c r="R10" s="213"/>
      <c r="S10" s="213"/>
      <c r="T10" s="213"/>
      <c r="U10" s="213"/>
      <c r="V10" s="213"/>
      <c r="W10" s="213"/>
      <c r="X10" s="213"/>
      <c r="Y10" s="213"/>
      <c r="Z10" s="213"/>
      <c r="AA10" s="213"/>
      <c r="AB10" s="213"/>
      <c r="AC10" s="213"/>
      <c r="AD10" s="95"/>
      <c r="AE10" s="95"/>
      <c r="AF10" s="95"/>
      <c r="AG10" s="95"/>
      <c r="AH10" s="95"/>
      <c r="AI10" s="95"/>
      <c r="AJ10" s="96"/>
    </row>
    <row r="11" spans="2:36" ht="22" thickBot="1" x14ac:dyDescent="0.25">
      <c r="B11" s="94"/>
      <c r="C11" s="97"/>
      <c r="D11" s="384" t="s">
        <v>62</v>
      </c>
      <c r="E11" s="384"/>
      <c r="F11" s="384"/>
      <c r="G11" s="384"/>
      <c r="H11" s="384"/>
      <c r="I11" s="384"/>
      <c r="J11" s="384"/>
      <c r="K11" s="384"/>
      <c r="L11" s="384"/>
      <c r="M11" s="384"/>
      <c r="N11" s="384"/>
      <c r="O11" s="384"/>
      <c r="P11" s="384"/>
      <c r="Q11" s="384"/>
      <c r="R11" s="384"/>
      <c r="S11" s="384"/>
      <c r="T11" s="384"/>
      <c r="U11" s="384"/>
      <c r="V11" s="384"/>
      <c r="W11" s="384"/>
      <c r="X11" s="384"/>
      <c r="Y11" s="384"/>
      <c r="Z11" s="384"/>
      <c r="AA11" s="384"/>
      <c r="AB11" s="384"/>
      <c r="AC11" s="384"/>
      <c r="AD11" s="384"/>
      <c r="AE11" s="384"/>
      <c r="AF11" s="384"/>
      <c r="AG11" s="384"/>
      <c r="AH11" s="384"/>
      <c r="AI11" s="385"/>
      <c r="AJ11" s="96"/>
    </row>
    <row r="12" spans="2:36" ht="22" thickBot="1" x14ac:dyDescent="0.25">
      <c r="B12" s="94"/>
      <c r="C12" s="158"/>
      <c r="D12" s="215">
        <v>1</v>
      </c>
      <c r="E12" s="216">
        <v>2</v>
      </c>
      <c r="F12" s="216">
        <v>3</v>
      </c>
      <c r="G12" s="216">
        <v>4</v>
      </c>
      <c r="H12" s="216">
        <v>5</v>
      </c>
      <c r="I12" s="216">
        <v>6</v>
      </c>
      <c r="J12" s="216">
        <v>7</v>
      </c>
      <c r="K12" s="216">
        <v>8</v>
      </c>
      <c r="L12" s="216">
        <v>9</v>
      </c>
      <c r="M12" s="216">
        <v>10</v>
      </c>
      <c r="N12" s="216">
        <v>11</v>
      </c>
      <c r="O12" s="216">
        <v>12</v>
      </c>
      <c r="P12" s="216">
        <v>13</v>
      </c>
      <c r="Q12" s="216">
        <v>14</v>
      </c>
      <c r="R12" s="127">
        <v>15</v>
      </c>
      <c r="S12" s="216">
        <v>16</v>
      </c>
      <c r="T12" s="216">
        <v>17</v>
      </c>
      <c r="U12" s="216">
        <v>18</v>
      </c>
      <c r="V12" s="216">
        <v>19</v>
      </c>
      <c r="W12" s="216">
        <v>20</v>
      </c>
      <c r="X12" s="216">
        <v>21</v>
      </c>
      <c r="Y12" s="216">
        <v>22</v>
      </c>
      <c r="Z12" s="216">
        <v>23</v>
      </c>
      <c r="AA12" s="216">
        <v>24</v>
      </c>
      <c r="AB12" s="216">
        <v>25</v>
      </c>
      <c r="AC12" s="216">
        <v>26</v>
      </c>
      <c r="AD12" s="216">
        <v>27</v>
      </c>
      <c r="AE12" s="216">
        <v>28</v>
      </c>
      <c r="AF12" s="216">
        <v>29</v>
      </c>
      <c r="AG12" s="98">
        <v>30</v>
      </c>
      <c r="AH12" s="99" t="s">
        <v>2</v>
      </c>
      <c r="AI12" s="100" t="s">
        <v>60</v>
      </c>
      <c r="AJ12" s="96"/>
    </row>
    <row r="13" spans="2:36" ht="17" thickBot="1" x14ac:dyDescent="0.25">
      <c r="B13" s="94"/>
      <c r="C13" s="118" t="s">
        <v>24</v>
      </c>
      <c r="D13" s="141"/>
      <c r="E13" s="138"/>
      <c r="F13" s="138"/>
      <c r="G13" s="138"/>
      <c r="H13" s="138"/>
      <c r="I13" s="141"/>
      <c r="J13" s="141"/>
      <c r="K13" s="138"/>
      <c r="L13" s="138"/>
      <c r="M13" s="138"/>
      <c r="N13" s="138"/>
      <c r="O13" s="138"/>
      <c r="P13" s="138"/>
      <c r="Q13" s="138"/>
      <c r="R13" s="138"/>
      <c r="S13" s="138"/>
      <c r="T13" s="138"/>
      <c r="U13" s="138"/>
      <c r="V13" s="138"/>
      <c r="W13" s="138"/>
      <c r="X13" s="138"/>
      <c r="Y13" s="138"/>
      <c r="Z13" s="138"/>
      <c r="AA13" s="141"/>
      <c r="AB13" s="138"/>
      <c r="AC13" s="138"/>
      <c r="AD13" s="138"/>
      <c r="AE13" s="138"/>
      <c r="AF13" s="138"/>
      <c r="AG13" s="138"/>
      <c r="AH13" s="103">
        <f>30-COUNTBLANK(D13:AG13)</f>
        <v>0</v>
      </c>
      <c r="AI13" s="227"/>
      <c r="AJ13" s="96"/>
    </row>
    <row r="14" spans="2:36" ht="17" thickBot="1" x14ac:dyDescent="0.25">
      <c r="B14" s="94"/>
      <c r="C14" s="114" t="s">
        <v>25</v>
      </c>
      <c r="D14" s="142"/>
      <c r="E14" s="139"/>
      <c r="F14" s="139"/>
      <c r="G14" s="139"/>
      <c r="H14" s="139"/>
      <c r="I14" s="139"/>
      <c r="J14" s="142"/>
      <c r="K14" s="139"/>
      <c r="L14" s="139"/>
      <c r="M14" s="139"/>
      <c r="N14" s="139"/>
      <c r="O14" s="139"/>
      <c r="P14" s="139"/>
      <c r="Q14" s="139"/>
      <c r="R14" s="139"/>
      <c r="S14" s="139"/>
      <c r="T14" s="139"/>
      <c r="U14" s="139"/>
      <c r="V14" s="139"/>
      <c r="W14" s="139"/>
      <c r="X14" s="139"/>
      <c r="Y14" s="139"/>
      <c r="Z14" s="139"/>
      <c r="AA14" s="142"/>
      <c r="AB14" s="139"/>
      <c r="AC14" s="139"/>
      <c r="AD14" s="139"/>
      <c r="AE14" s="139"/>
      <c r="AF14" s="139"/>
      <c r="AG14" s="139"/>
      <c r="AH14" s="103">
        <f>30-COUNTBLANK(D14:AG14)</f>
        <v>0</v>
      </c>
      <c r="AI14" s="228"/>
      <c r="AJ14" s="96"/>
    </row>
    <row r="15" spans="2:36" x14ac:dyDescent="0.2">
      <c r="B15" s="94"/>
      <c r="C15" s="157" t="s">
        <v>57</v>
      </c>
      <c r="D15" s="202" t="str" cm="1">
        <f t="array" ref="D15">+IF(COUNTBLANK(D13:D14)&gt;0,"",_xlfn.IFS((10^(3.516)*D13/(10*D14)^(2.559))&gt;=1,0,(10^(3.516)*D13/(10*D14)^(2.559))&gt;=0.9,1,(10^(3.516)*D13/(10*D14)^(2.559))&gt;=0.75,2,(10^(3.516)*D13/(10*D14)^(2.559))&lt;0.75,3))</f>
        <v/>
      </c>
      <c r="E15" s="163" t="str" cm="1">
        <f t="array" ref="E15">+IF(COUNTBLANK(E13:E14)&gt;0,"",_xlfn.IFS((10^(3.516)*E13/(10*E14)^(2.559))&gt;=1,0,(10^(3.516)*E13/(10*E14)^(2.559))&gt;=0.9,1,(10^(3.516)*E13/(10*E14)^(2.559))&gt;=0.75,2,(10^(3.516)*E13/(10*E14)^(2.559))&lt;0.75,3))</f>
        <v/>
      </c>
      <c r="F15" s="163" t="str" cm="1">
        <f t="array" ref="F15">+IF(COUNTBLANK(F13:F14)&gt;0,"",_xlfn.IFS((10^(3.516)*F13/(10*F14)^(2.559))&gt;=1,0,(10^(3.516)*F13/(10*F14)^(2.559))&gt;=0.9,1,(10^(3.516)*F13/(10*F14)^(2.559))&gt;=0.75,2,(10^(3.516)*F13/(10*F14)^(2.559))&lt;0.75,3))</f>
        <v/>
      </c>
      <c r="G15" s="163" t="str" cm="1">
        <f t="array" ref="G15">+IF(COUNTBLANK(G13:G14)&gt;0,"",_xlfn.IFS((10^(3.516)*G13/(10*G14)^(2.559))&gt;=1,0,(10^(3.516)*G13/(10*G14)^(2.559))&gt;=0.9,1,(10^(3.516)*G13/(10*G14)^(2.559))&gt;=0.75,2,(10^(3.516)*G13/(10*G14)^(2.559))&lt;0.75,3))</f>
        <v/>
      </c>
      <c r="H15" s="163" t="str" cm="1">
        <f t="array" ref="H15">+IF(COUNTBLANK(H13:H14)&gt;0,"",_xlfn.IFS((10^(3.516)*H13/(10*H14)^(2.559))&gt;=1,0,(10^(3.516)*H13/(10*H14)^(2.559))&gt;=0.9,1,(10^(3.516)*H13/(10*H14)^(2.559))&gt;=0.75,2,(10^(3.516)*H13/(10*H14)^(2.559))&lt;0.75,3))</f>
        <v/>
      </c>
      <c r="I15" s="163" t="str" cm="1">
        <f t="array" ref="I15">+IF(COUNTBLANK(I13:I14)&gt;0,"",_xlfn.IFS((10^(3.516)*I13/(10*I14)^(2.559))&gt;=1,0,(10^(3.516)*I13/(10*I14)^(2.559))&gt;=0.9,1,(10^(3.516)*I13/(10*I14)^(2.559))&gt;=0.75,2,(10^(3.516)*I13/(10*I14)^(2.559))&lt;0.75,3))</f>
        <v/>
      </c>
      <c r="J15" s="163" t="str" cm="1">
        <f t="array" ref="J15">+IF(COUNTBLANK(J13:J14)&gt;0,"",_xlfn.IFS((10^(3.516)*J13/(10*J14)^(2.559))&gt;=1,0,(10^(3.516)*J13/(10*J14)^(2.559))&gt;=0.9,1,(10^(3.516)*J13/(10*J14)^(2.559))&gt;=0.75,2,(10^(3.516)*J13/(10*J14)^(2.559))&lt;0.75,3))</f>
        <v/>
      </c>
      <c r="K15" s="163" t="str" cm="1">
        <f t="array" ref="K15">+IF(COUNTBLANK(K13:K14)&gt;0,"",_xlfn.IFS((10^(3.516)*K13/(10*K14)^(2.559))&gt;=1,0,(10^(3.516)*K13/(10*K14)^(2.559))&gt;=0.9,1,(10^(3.516)*K13/(10*K14)^(2.559))&gt;=0.75,2,(10^(3.516)*K13/(10*K14)^(2.559))&lt;0.75,3))</f>
        <v/>
      </c>
      <c r="L15" s="163" t="str" cm="1">
        <f t="array" ref="L15">+IF(COUNTBLANK(L13:L14)&gt;0,"",_xlfn.IFS((10^(3.516)*L13/(10*L14)^(2.559))&gt;=1,0,(10^(3.516)*L13/(10*L14)^(2.559))&gt;=0.9,1,(10^(3.516)*L13/(10*L14)^(2.559))&gt;=0.75,2,(10^(3.516)*L13/(10*L14)^(2.559))&lt;0.75,3))</f>
        <v/>
      </c>
      <c r="M15" s="163" t="str" cm="1">
        <f t="array" ref="M15">+IF(COUNTBLANK(M13:M14)&gt;0,"",_xlfn.IFS((10^(3.516)*M13/(10*M14)^(2.559))&gt;=1,0,(10^(3.516)*M13/(10*M14)^(2.559))&gt;=0.9,1,(10^(3.516)*M13/(10*M14)^(2.559))&gt;=0.75,2,(10^(3.516)*M13/(10*M14)^(2.559))&lt;0.75,3))</f>
        <v/>
      </c>
      <c r="N15" s="163" t="str" cm="1">
        <f t="array" ref="N15">+IF(COUNTBLANK(N13:N14)&gt;0,"",_xlfn.IFS((10^(3.516)*N13/(10*N14)^(2.559))&gt;=1,0,(10^(3.516)*N13/(10*N14)^(2.559))&gt;=0.9,1,(10^(3.516)*N13/(10*N14)^(2.559))&gt;=0.75,2,(10^(3.516)*N13/(10*N14)^(2.559))&lt;0.75,3))</f>
        <v/>
      </c>
      <c r="O15" s="163" t="str" cm="1">
        <f t="array" ref="O15">+IF(COUNTBLANK(O13:O14)&gt;0,"",_xlfn.IFS((10^(3.516)*O13/(10*O14)^(2.559))&gt;=1,0,(10^(3.516)*O13/(10*O14)^(2.559))&gt;=0.9,1,(10^(3.516)*O13/(10*O14)^(2.559))&gt;=0.75,2,(10^(3.516)*O13/(10*O14)^(2.559))&lt;0.75,3))</f>
        <v/>
      </c>
      <c r="P15" s="163" t="str" cm="1">
        <f t="array" ref="P15">+IF(COUNTBLANK(P13:P14)&gt;0,"",_xlfn.IFS((10^(3.516)*P13/(10*P14)^(2.559))&gt;=1,0,(10^(3.516)*P13/(10*P14)^(2.559))&gt;=0.9,1,(10^(3.516)*P13/(10*P14)^(2.559))&gt;=0.75,2,(10^(3.516)*P13/(10*P14)^(2.559))&lt;0.75,3))</f>
        <v/>
      </c>
      <c r="Q15" s="163" t="str" cm="1">
        <f t="array" ref="Q15">+IF(COUNTBLANK(Q13:Q14)&gt;0,"",_xlfn.IFS((10^(3.516)*Q13/(10*Q14)^(2.559))&gt;=1,0,(10^(3.516)*Q13/(10*Q14)^(2.559))&gt;=0.9,1,(10^(3.516)*Q13/(10*Q14)^(2.559))&gt;=0.75,2,(10^(3.516)*Q13/(10*Q14)^(2.559))&lt;0.75,3))</f>
        <v/>
      </c>
      <c r="R15" s="163" t="str" cm="1">
        <f t="array" ref="R15">+IF(COUNTBLANK(R13:R14)&gt;0,"",_xlfn.IFS((10^(3.516)*R13/(10*R14)^(2.559))&gt;=1,0,(10^(3.516)*R13/(10*R14)^(2.559))&gt;=0.9,1,(10^(3.516)*R13/(10*R14)^(2.559))&gt;=0.75,2,(10^(3.516)*R13/(10*R14)^(2.559))&lt;0.75,3))</f>
        <v/>
      </c>
      <c r="S15" s="163" t="str" cm="1">
        <f t="array" ref="S15">+IF(COUNTBLANK(S13:S14)&gt;0,"",_xlfn.IFS((10^(3.516)*S13/(10*S14)^(2.559))&gt;=1,0,(10^(3.516)*S13/(10*S14)^(2.559))&gt;=0.9,1,(10^(3.516)*S13/(10*S14)^(2.559))&gt;=0.75,2,(10^(3.516)*S13/(10*S14)^(2.559))&lt;0.75,3))</f>
        <v/>
      </c>
      <c r="T15" s="163" t="str" cm="1">
        <f t="array" ref="T15">+IF(COUNTBLANK(T13:T14)&gt;0,"",_xlfn.IFS((10^(3.516)*T13/(10*T14)^(2.559))&gt;=1,0,(10^(3.516)*T13/(10*T14)^(2.559))&gt;=0.9,1,(10^(3.516)*T13/(10*T14)^(2.559))&gt;=0.75,2,(10^(3.516)*T13/(10*T14)^(2.559))&lt;0.75,3))</f>
        <v/>
      </c>
      <c r="U15" s="163" t="str" cm="1">
        <f t="array" ref="U15">+IF(COUNTBLANK(U13:U14)&gt;0,"",_xlfn.IFS((10^(3.516)*U13/(10*U14)^(2.559))&gt;=1,0,(10^(3.516)*U13/(10*U14)^(2.559))&gt;=0.9,1,(10^(3.516)*U13/(10*U14)^(2.559))&gt;=0.75,2,(10^(3.516)*U13/(10*U14)^(2.559))&lt;0.75,3))</f>
        <v/>
      </c>
      <c r="V15" s="163" t="str" cm="1">
        <f t="array" ref="V15">+IF(COUNTBLANK(V13:V14)&gt;0,"",_xlfn.IFS((10^(3.516)*V13/(10*V14)^(2.559))&gt;=1,0,(10^(3.516)*V13/(10*V14)^(2.559))&gt;=0.9,1,(10^(3.516)*V13/(10*V14)^(2.559))&gt;=0.75,2,(10^(3.516)*V13/(10*V14)^(2.559))&lt;0.75,3))</f>
        <v/>
      </c>
      <c r="W15" s="163" t="str" cm="1">
        <f t="array" ref="W15">+IF(COUNTBLANK(W13:W14)&gt;0,"",_xlfn.IFS((10^(3.516)*W13/(10*W14)^(2.559))&gt;=1,0,(10^(3.516)*W13/(10*W14)^(2.559))&gt;=0.9,1,(10^(3.516)*W13/(10*W14)^(2.559))&gt;=0.75,2,(10^(3.516)*W13/(10*W14)^(2.559))&lt;0.75,3))</f>
        <v/>
      </c>
      <c r="X15" s="163" t="str" cm="1">
        <f t="array" ref="X15">+IF(COUNTBLANK(X13:X14)&gt;0,"",_xlfn.IFS((10^(3.516)*X13/(10*X14)^(2.559))&gt;=1,0,(10^(3.516)*X13/(10*X14)^(2.559))&gt;=0.9,1,(10^(3.516)*X13/(10*X14)^(2.559))&gt;=0.75,2,(10^(3.516)*X13/(10*X14)^(2.559))&lt;0.75,3))</f>
        <v/>
      </c>
      <c r="Y15" s="163" t="str" cm="1">
        <f t="array" ref="Y15">+IF(COUNTBLANK(Y13:Y14)&gt;0,"",_xlfn.IFS((10^(3.516)*Y13/(10*Y14)^(2.559))&gt;=1,0,(10^(3.516)*Y13/(10*Y14)^(2.559))&gt;=0.9,1,(10^(3.516)*Y13/(10*Y14)^(2.559))&gt;=0.75,2,(10^(3.516)*Y13/(10*Y14)^(2.559))&lt;0.75,3))</f>
        <v/>
      </c>
      <c r="Z15" s="163" t="str" cm="1">
        <f t="array" ref="Z15">+IF(COUNTBLANK(Z13:Z14)&gt;0,"",_xlfn.IFS((10^(3.516)*Z13/(10*Z14)^(2.559))&gt;=1,0,(10^(3.516)*Z13/(10*Z14)^(2.559))&gt;=0.9,1,(10^(3.516)*Z13/(10*Z14)^(2.559))&gt;=0.75,2,(10^(3.516)*Z13/(10*Z14)^(2.559))&lt;0.75,3))</f>
        <v/>
      </c>
      <c r="AA15" s="163" t="str" cm="1">
        <f t="array" ref="AA15">+IF(COUNTBLANK(AA13:AA14)&gt;0,"",_xlfn.IFS((10^(3.516)*AA13/(10*AA14)^(2.559))&gt;=1,0,(10^(3.516)*AA13/(10*AA14)^(2.559))&gt;=0.9,1,(10^(3.516)*AA13/(10*AA14)^(2.559))&gt;=0.75,2,(10^(3.516)*AA13/(10*AA14)^(2.559))&lt;0.75,3))</f>
        <v/>
      </c>
      <c r="AB15" s="163" t="str" cm="1">
        <f t="array" ref="AB15">+IF(COUNTBLANK(AB13:AB14)&gt;0,"",_xlfn.IFS((10^(3.516)*AB13/(10*AB14)^(2.559))&gt;=1,0,(10^(3.516)*AB13/(10*AB14)^(2.559))&gt;=0.9,1,(10^(3.516)*AB13/(10*AB14)^(2.559))&gt;=0.75,2,(10^(3.516)*AB13/(10*AB14)^(2.559))&lt;0.75,3))</f>
        <v/>
      </c>
      <c r="AC15" s="163" t="str" cm="1">
        <f t="array" ref="AC15">+IF(COUNTBLANK(AC13:AC14)&gt;0,"",_xlfn.IFS((10^(3.516)*AC13/(10*AC14)^(2.559))&gt;=1,0,(10^(3.516)*AC13/(10*AC14)^(2.559))&gt;=0.9,1,(10^(3.516)*AC13/(10*AC14)^(2.559))&gt;=0.75,2,(10^(3.516)*AC13/(10*AC14)^(2.559))&lt;0.75,3))</f>
        <v/>
      </c>
      <c r="AD15" s="163" t="str" cm="1">
        <f t="array" ref="AD15">+IF(COUNTBLANK(AD13:AD14)&gt;0,"",_xlfn.IFS((10^(3.516)*AD13/(10*AD14)^(2.559))&gt;=1,0,(10^(3.516)*AD13/(10*AD14)^(2.559))&gt;=0.9,1,(10^(3.516)*AD13/(10*AD14)^(2.559))&gt;=0.75,2,(10^(3.516)*AD13/(10*AD14)^(2.559))&lt;0.75,3))</f>
        <v/>
      </c>
      <c r="AE15" s="163" t="str" cm="1">
        <f t="array" ref="AE15">+IF(COUNTBLANK(AE13:AE14)&gt;0,"",_xlfn.IFS((10^(3.516)*AE13/(10*AE14)^(2.559))&gt;=1,0,(10^(3.516)*AE13/(10*AE14)^(2.559))&gt;=0.9,1,(10^(3.516)*AE13/(10*AE14)^(2.559))&gt;=0.75,2,(10^(3.516)*AE13/(10*AE14)^(2.559))&lt;0.75,3))</f>
        <v/>
      </c>
      <c r="AF15" s="163" t="str" cm="1">
        <f t="array" ref="AF15">+IF(COUNTBLANK(AF13:AF14)&gt;0,"",_xlfn.IFS((10^(3.516)*AF13/(10*AF14)^(2.559))&gt;=1,0,(10^(3.516)*AF13/(10*AF14)^(2.559))&gt;=0.9,1,(10^(3.516)*AF13/(10*AF14)^(2.559))&gt;=0.75,2,(10^(3.516)*AF13/(10*AF14)^(2.559))&lt;0.75,3))</f>
        <v/>
      </c>
      <c r="AG15" s="163" t="str" cm="1">
        <f t="array" ref="AG15">+IF(COUNTBLANK(AG13:AG14)&gt;0,"",_xlfn.IFS((10^(3.516)*AG13/(10*AG14)^(2.559))&gt;=1,0,(10^(3.516)*AG13/(10*AG14)^(2.559))&gt;=0.9,1,(10^(3.516)*AG13/(10*AG14)^(2.559))&gt;=0.75,2,(10^(3.516)*AG13/(10*AG14)^(2.559))&lt;0.75,3))</f>
        <v/>
      </c>
      <c r="AH15" s="164">
        <f>30-COUNTBLANK(D15:AG15)</f>
        <v>0</v>
      </c>
      <c r="AI15" s="156" t="str">
        <f>IF(COUNTBLANK(D15:AG15)=30,"",IF(('Basis of calculations'!M87/AH15&gt;=0.25),3,IF(OR(('Basis of calculations'!M87/AH15&gt;=0.1),(('Basis of calculations'!M87+'Basis of calculations'!L87)/AH15&gt;=0.4)),2,IF(OR(('Basis of calculations'!M87&gt;0),('Basis of calculations'!M87+'Basis of calculations'!L87)/AH15&gt;=0,(('Basis of calculations'!J87/AH15&lt;0.6))),1,0))))</f>
        <v/>
      </c>
      <c r="AJ15" s="96"/>
    </row>
    <row r="16" spans="2:36" x14ac:dyDescent="0.2">
      <c r="B16" s="94"/>
      <c r="C16" s="118" t="s">
        <v>26</v>
      </c>
      <c r="D16" s="143"/>
      <c r="E16" s="143"/>
      <c r="F16" s="143"/>
      <c r="G16" s="143"/>
      <c r="H16" s="143"/>
      <c r="I16" s="143"/>
      <c r="J16" s="151"/>
      <c r="K16" s="151"/>
      <c r="L16" s="151"/>
      <c r="M16" s="151"/>
      <c r="N16" s="151"/>
      <c r="O16" s="151"/>
      <c r="P16" s="151"/>
      <c r="Q16" s="151"/>
      <c r="R16" s="151"/>
      <c r="S16" s="151"/>
      <c r="T16" s="151"/>
      <c r="U16" s="151"/>
      <c r="V16" s="151"/>
      <c r="W16" s="151"/>
      <c r="X16" s="151"/>
      <c r="Y16" s="151"/>
      <c r="Z16" s="151"/>
      <c r="AA16" s="151"/>
      <c r="AB16" s="151"/>
      <c r="AC16" s="151"/>
      <c r="AD16" s="151"/>
      <c r="AE16" s="151"/>
      <c r="AF16" s="151"/>
      <c r="AG16" s="151"/>
      <c r="AH16" s="106">
        <f t="shared" ref="AH16:AH24" si="0">30-COUNTBLANK(D16:AG16)</f>
        <v>0</v>
      </c>
      <c r="AI16" s="162" t="str">
        <f>IF(COUNTBLANK(D16:AG16)=30,"",IF(('Basis of calculations'!I46/AH16&gt;=0.25),3,IF(OR(('Basis of calculations'!I46/AH16&gt;=0.1),(('Basis of calculations'!I46+'Basis of calculations'!H46)/AH16&gt;=0.4)),2,IF(OR(('Basis of calculations'!I46&gt;0),('Basis of calculations'!I46+'Basis of calculations'!H46)/AH16&gt;0,(('Basis of calculations'!F46/AH16&lt;0.6))),1,0))))</f>
        <v/>
      </c>
      <c r="AJ16" s="96"/>
    </row>
    <row r="17" spans="2:36" x14ac:dyDescent="0.2">
      <c r="B17" s="94"/>
      <c r="C17" s="118" t="s">
        <v>58</v>
      </c>
      <c r="D17" s="143"/>
      <c r="E17" s="143"/>
      <c r="F17" s="143"/>
      <c r="G17" s="143"/>
      <c r="H17" s="143"/>
      <c r="I17" s="143"/>
      <c r="J17" s="143"/>
      <c r="K17" s="143"/>
      <c r="L17" s="143"/>
      <c r="M17" s="143"/>
      <c r="N17" s="143"/>
      <c r="O17" s="143"/>
      <c r="P17" s="143"/>
      <c r="Q17" s="143"/>
      <c r="R17" s="143"/>
      <c r="S17" s="143"/>
      <c r="T17" s="143"/>
      <c r="U17" s="143"/>
      <c r="V17" s="143"/>
      <c r="W17" s="143"/>
      <c r="X17" s="143"/>
      <c r="Y17" s="143"/>
      <c r="Z17" s="143"/>
      <c r="AA17" s="143"/>
      <c r="AB17" s="143"/>
      <c r="AC17" s="143"/>
      <c r="AD17" s="143"/>
      <c r="AE17" s="143"/>
      <c r="AF17" s="143"/>
      <c r="AG17" s="143"/>
      <c r="AH17" s="106">
        <f t="shared" si="0"/>
        <v>0</v>
      </c>
      <c r="AI17" s="161" t="str">
        <f>IF(COUNTBLANK(D17:AG17)=30,"",IF(('Basis of calculations'!M46/AH17&gt;=0.25),3,IF(OR(('Basis of calculations'!M46/AH17&gt;=0.1),(('Basis of calculations'!M46+'Basis of calculations'!L46)/AH17&gt;=0.4)),2,IF(OR(('Basis of calculations'!M46&gt;0),('Basis of calculations'!M46+'Basis of calculations'!L46)/AH17&gt;0,(('Basis of calculations'!J46/AH17&lt;0.6))),1,0))))</f>
        <v/>
      </c>
      <c r="AJ17" s="96"/>
    </row>
    <row r="18" spans="2:36" x14ac:dyDescent="0.2">
      <c r="B18" s="94"/>
      <c r="C18" s="118" t="s">
        <v>138</v>
      </c>
      <c r="D18" s="143"/>
      <c r="E18" s="143"/>
      <c r="F18" s="143"/>
      <c r="G18" s="143"/>
      <c r="H18" s="143"/>
      <c r="I18" s="143"/>
      <c r="J18" s="143"/>
      <c r="K18" s="143"/>
      <c r="L18" s="143"/>
      <c r="M18" s="143"/>
      <c r="N18" s="143"/>
      <c r="O18" s="143"/>
      <c r="P18" s="143"/>
      <c r="Q18" s="143"/>
      <c r="R18" s="143"/>
      <c r="S18" s="143"/>
      <c r="T18" s="143"/>
      <c r="U18" s="143"/>
      <c r="V18" s="143"/>
      <c r="W18" s="143"/>
      <c r="X18" s="143"/>
      <c r="Y18" s="143"/>
      <c r="Z18" s="143"/>
      <c r="AA18" s="143"/>
      <c r="AB18" s="143"/>
      <c r="AC18" s="143"/>
      <c r="AD18" s="143"/>
      <c r="AE18" s="143"/>
      <c r="AF18" s="143"/>
      <c r="AG18" s="143"/>
      <c r="AH18" s="106">
        <f t="shared" si="0"/>
        <v>0</v>
      </c>
      <c r="AI18" s="161" t="str">
        <f>IF(COUNTBLANK(D18:AG18)=30,"",IF(('Basis of calculations'!I66/AH18&gt;=0.25),3,IF(OR(('Basis of calculations'!I66/AH18&gt;=0.1),(('Basis of calculations'!I66+'Basis of calculations'!H66)/AH18&gt;=0.4)),2,IF(OR(('Basis of calculations'!I66&gt;0),('Basis of calculations'!I66+'Basis of calculations'!H66)/AH18&gt;0,(('Basis of calculations'!F66/AH18&lt;0.6))),1,0))))</f>
        <v/>
      </c>
      <c r="AJ18" s="96"/>
    </row>
    <row r="19" spans="2:36" x14ac:dyDescent="0.2">
      <c r="B19" s="94"/>
      <c r="C19" s="118" t="s">
        <v>28</v>
      </c>
      <c r="D19" s="143"/>
      <c r="E19" s="143"/>
      <c r="F19" s="143"/>
      <c r="G19" s="143"/>
      <c r="H19" s="143"/>
      <c r="I19" s="143"/>
      <c r="J19" s="143"/>
      <c r="K19" s="143"/>
      <c r="L19" s="143"/>
      <c r="M19" s="143"/>
      <c r="N19" s="143"/>
      <c r="O19" s="143"/>
      <c r="P19" s="143"/>
      <c r="Q19" s="143"/>
      <c r="R19" s="143"/>
      <c r="S19" s="143"/>
      <c r="T19" s="143"/>
      <c r="U19" s="143"/>
      <c r="V19" s="143"/>
      <c r="W19" s="143"/>
      <c r="X19" s="143"/>
      <c r="Y19" s="143"/>
      <c r="Z19" s="143"/>
      <c r="AA19" s="143"/>
      <c r="AB19" s="143"/>
      <c r="AC19" s="143"/>
      <c r="AD19" s="143"/>
      <c r="AE19" s="143"/>
      <c r="AF19" s="143"/>
      <c r="AG19" s="143"/>
      <c r="AH19" s="106">
        <f t="shared" si="0"/>
        <v>0</v>
      </c>
      <c r="AI19" s="161" t="str">
        <f>IF(COUNTBLANK(D19:AG19)=30,"",IF(('Basis of calculations'!M66/AH19&gt;=0.25),3,IF(OR(('Basis of calculations'!M66/AH19&gt;=0.1),(('Basis of calculations'!M66+'Basis of calculations'!L66)/AH19&gt;=0.4)),2,IF(OR(('Basis of calculations'!M66&gt;0),('Basis of calculations'!M66+'Basis of calculations'!L66)/AH19&gt;0,(('Basis of calculations'!J66/AH19&lt;0.6))),1,0))))</f>
        <v/>
      </c>
      <c r="AJ19" s="96"/>
    </row>
    <row r="20" spans="2:36" ht="17" thickBot="1" x14ac:dyDescent="0.25">
      <c r="B20" s="94"/>
      <c r="C20" s="118" t="s">
        <v>139</v>
      </c>
      <c r="D20" s="143"/>
      <c r="E20" s="143"/>
      <c r="F20" s="143"/>
      <c r="G20" s="143"/>
      <c r="H20" s="143"/>
      <c r="I20" s="143"/>
      <c r="J20" s="143"/>
      <c r="K20" s="143"/>
      <c r="L20" s="143"/>
      <c r="M20" s="143"/>
      <c r="N20" s="143"/>
      <c r="O20" s="143"/>
      <c r="P20" s="143"/>
      <c r="Q20" s="143"/>
      <c r="R20" s="143"/>
      <c r="S20" s="143"/>
      <c r="T20" s="143"/>
      <c r="U20" s="143"/>
      <c r="V20" s="143"/>
      <c r="W20" s="143"/>
      <c r="X20" s="143"/>
      <c r="Y20" s="143"/>
      <c r="Z20" s="143"/>
      <c r="AA20" s="143"/>
      <c r="AB20" s="143"/>
      <c r="AC20" s="143"/>
      <c r="AD20" s="143"/>
      <c r="AE20" s="143"/>
      <c r="AF20" s="143"/>
      <c r="AG20" s="143"/>
      <c r="AH20" s="111">
        <f t="shared" si="0"/>
        <v>0</v>
      </c>
      <c r="AI20" s="161" t="str">
        <f>IF(COUNTBLANK(D20:AG20)=30,"",IF(('Basis of calculations'!I87/AH20&gt;=0.25),3,IF(OR(('Basis of calculations'!I87/AH20&gt;=0.1),(('Basis of calculations'!I87+'Basis of calculations'!H87)/AH20&gt;=0.4)),2,IF(OR(('Basis of calculations'!I87&gt;0),('Basis of calculations'!I87+'Basis of calculations'!H87)/AH20&gt;0,(('Basis of calculations'!F87/AH20&lt;0.6))),1,0))))</f>
        <v/>
      </c>
      <c r="AJ20" s="96"/>
    </row>
    <row r="21" spans="2:36" x14ac:dyDescent="0.2">
      <c r="B21" s="94"/>
      <c r="C21" s="118" t="s">
        <v>29</v>
      </c>
      <c r="D21" s="143"/>
      <c r="E21" s="143"/>
      <c r="F21" s="143"/>
      <c r="G21" s="143"/>
      <c r="H21" s="143"/>
      <c r="I21" s="143"/>
      <c r="J21" s="143"/>
      <c r="K21" s="143"/>
      <c r="L21" s="143"/>
      <c r="M21" s="143"/>
      <c r="N21" s="143"/>
      <c r="O21" s="143"/>
      <c r="P21" s="143"/>
      <c r="Q21" s="143"/>
      <c r="R21" s="143"/>
      <c r="S21" s="143"/>
      <c r="T21" s="143"/>
      <c r="U21" s="143"/>
      <c r="V21" s="143"/>
      <c r="W21" s="143"/>
      <c r="X21" s="143"/>
      <c r="Y21" s="143"/>
      <c r="Z21" s="143"/>
      <c r="AA21" s="143"/>
      <c r="AB21" s="143"/>
      <c r="AC21" s="143"/>
      <c r="AD21" s="143"/>
      <c r="AE21" s="143"/>
      <c r="AF21" s="143"/>
      <c r="AG21" s="143"/>
      <c r="AH21" s="106">
        <f t="shared" si="0"/>
        <v>0</v>
      </c>
      <c r="AI21" s="161" t="str">
        <f>IF(COUNTBLANK(D21:AG21)=30,"",IF(('Basis of calculations'!M107/AH21&gt;=0.25),3,IF(OR(('Basis of calculations'!M107/AH21&gt;=0.1),(('Basis of calculations'!M107+'Basis of calculations'!L107)/AH21&gt;=0.4)),2,IF(OR(('Basis of calculations'!M107&gt;0),('Basis of calculations'!M107+'Basis of calculations'!L107)/AH21&gt;0,(('Basis of calculations'!J107/AH21&lt;0.6))),1,0))))</f>
        <v/>
      </c>
      <c r="AJ21" s="96"/>
    </row>
    <row r="22" spans="2:36" x14ac:dyDescent="0.2">
      <c r="B22" s="94"/>
      <c r="C22" s="118" t="s">
        <v>30</v>
      </c>
      <c r="D22" s="143"/>
      <c r="E22" s="143"/>
      <c r="F22" s="143"/>
      <c r="G22" s="143"/>
      <c r="H22" s="143"/>
      <c r="I22" s="143"/>
      <c r="J22" s="143"/>
      <c r="K22" s="143"/>
      <c r="L22" s="143"/>
      <c r="M22" s="143"/>
      <c r="N22" s="143"/>
      <c r="O22" s="143"/>
      <c r="P22" s="143"/>
      <c r="Q22" s="143"/>
      <c r="R22" s="143"/>
      <c r="S22" s="143"/>
      <c r="T22" s="143"/>
      <c r="U22" s="143"/>
      <c r="V22" s="143"/>
      <c r="W22" s="143"/>
      <c r="X22" s="143"/>
      <c r="Y22" s="143"/>
      <c r="Z22" s="143"/>
      <c r="AA22" s="143"/>
      <c r="AB22" s="143"/>
      <c r="AC22" s="143"/>
      <c r="AD22" s="143"/>
      <c r="AE22" s="143"/>
      <c r="AF22" s="143"/>
      <c r="AG22" s="143"/>
      <c r="AH22" s="106">
        <f t="shared" si="0"/>
        <v>0</v>
      </c>
      <c r="AI22" s="161" t="str">
        <f>IF(COUNTBLANK(D22:AG22)=30,"",IF(('Basis of calculations'!I107/AH22&gt;=0.25),3,IF(OR(('Basis of calculations'!I107/AH22&gt;=0.1),(('Basis of calculations'!I107+'Basis of calculations'!H107)/AH22&gt;=0.4)),2,IF(OR(('Basis of calculations'!I107&gt;0),('Basis of calculations'!I107+'Basis of calculations'!H107)/AH22&gt;0,(('Basis of calculations'!F107/AH22&lt;0.6))),1,0))))</f>
        <v/>
      </c>
      <c r="AJ22" s="96"/>
    </row>
    <row r="23" spans="2:36" x14ac:dyDescent="0.2">
      <c r="B23" s="94"/>
      <c r="C23" s="118" t="s">
        <v>31</v>
      </c>
      <c r="D23" s="143"/>
      <c r="E23" s="143"/>
      <c r="F23" s="143"/>
      <c r="G23" s="143"/>
      <c r="H23" s="143"/>
      <c r="I23" s="143"/>
      <c r="J23" s="143"/>
      <c r="K23" s="143"/>
      <c r="L23" s="143"/>
      <c r="M23" s="143"/>
      <c r="N23" s="143"/>
      <c r="O23" s="143"/>
      <c r="P23" s="143"/>
      <c r="Q23" s="143"/>
      <c r="R23" s="143"/>
      <c r="S23" s="143"/>
      <c r="T23" s="143"/>
      <c r="U23" s="143"/>
      <c r="V23" s="143"/>
      <c r="W23" s="143"/>
      <c r="X23" s="143"/>
      <c r="Y23" s="143"/>
      <c r="Z23" s="143"/>
      <c r="AA23" s="143"/>
      <c r="AB23" s="143"/>
      <c r="AC23" s="143"/>
      <c r="AD23" s="143"/>
      <c r="AE23" s="143"/>
      <c r="AF23" s="143"/>
      <c r="AG23" s="143"/>
      <c r="AH23" s="106">
        <f t="shared" si="0"/>
        <v>0</v>
      </c>
      <c r="AI23" s="161" t="str">
        <f>IF(COUNTBLANK(D23:AG23)=30,"",IF(('Basis of calculations'!M127/AH23&gt;=0.25),3,IF(OR(('Basis of calculations'!M127/AH23&gt;=0.1),(('Basis of calculations'!M127+'Basis of calculations'!L127)/AH23&gt;=0.4)),2,IF(OR(('Basis of calculations'!M127&gt;0),('Basis of calculations'!M127+'Basis of calculations'!L127)/AH23&gt;0,(('Basis of calculations'!J127/AH23&lt;0.6))),1,0))))</f>
        <v/>
      </c>
      <c r="AJ23" s="96"/>
    </row>
    <row r="24" spans="2:36" ht="17" thickBot="1" x14ac:dyDescent="0.25">
      <c r="B24" s="94"/>
      <c r="C24" s="152" t="s">
        <v>32</v>
      </c>
      <c r="D24" s="143"/>
      <c r="E24" s="143"/>
      <c r="F24" s="143"/>
      <c r="G24" s="143"/>
      <c r="H24" s="143"/>
      <c r="I24" s="143"/>
      <c r="J24" s="149"/>
      <c r="K24" s="149"/>
      <c r="L24" s="149"/>
      <c r="M24" s="149"/>
      <c r="N24" s="149"/>
      <c r="O24" s="149"/>
      <c r="P24" s="149"/>
      <c r="Q24" s="149"/>
      <c r="R24" s="149"/>
      <c r="S24" s="149"/>
      <c r="T24" s="149"/>
      <c r="U24" s="149"/>
      <c r="V24" s="149"/>
      <c r="W24" s="149"/>
      <c r="X24" s="149"/>
      <c r="Y24" s="149"/>
      <c r="Z24" s="149"/>
      <c r="AA24" s="149"/>
      <c r="AB24" s="149"/>
      <c r="AC24" s="149"/>
      <c r="AD24" s="149"/>
      <c r="AE24" s="149"/>
      <c r="AF24" s="149"/>
      <c r="AG24" s="149"/>
      <c r="AH24" s="197">
        <f t="shared" si="0"/>
        <v>0</v>
      </c>
      <c r="AI24" s="198" t="str">
        <f>IF(COUNTBLANK(D24:AG24)=30,"",IF(('Basis of calculations'!I127/AH24&gt;=0.25),3,IF(OR(('Basis of calculations'!I127/AH24&gt;=0.1),(('Basis of calculations'!I127+'Basis of calculations'!H127)/AH24&gt;=0.4)),2,IF(OR(('Basis of calculations'!I127&gt;0),('Basis of calculations'!I127+'Basis of calculations'!H127)/AH24&gt;0,(('Basis of calculations'!F127/AH24&lt;0.6))),1,0))))</f>
        <v/>
      </c>
      <c r="AJ24" s="96"/>
    </row>
    <row r="25" spans="2:36" x14ac:dyDescent="0.2">
      <c r="B25" s="94"/>
      <c r="C25" s="199" t="s">
        <v>6</v>
      </c>
      <c r="D25" s="203" t="str">
        <f>+IF(COUNTBLANK(D18:D24)&gt;4,"",((IF(COUNTBLANK(D15)=0,D15^2,0)+(D16)^2+0.5*(D17)^2+D18^2+D19^2+2*D20^2+D21^2+D22^2+D23^2+D24^2)/(9*(10-COUNTBLANK(D15:D16)-COUNTBLANK(D18:D24)-COUNTBLANK(D20)+0.5*(1-COUNTBLANK(D17))))*100))</f>
        <v/>
      </c>
      <c r="E25" s="200" t="str">
        <f>+IF(COUNTBLANK(E18:E24)&gt;4,"",((IF(COUNTBLANK(E15)=0,E15^2,0)+(E16)^2+0.5*(E17)^2+E18^2+E19^2+2*E20^2+E21^2+E22^2+E23^2+E24^2)/(9*(10-COUNTBLANK(E15:E16)-COUNTBLANK(E18:E24)-COUNTBLANK(E20)+0.5*(1-COUNTBLANK(E17))))*100))</f>
        <v/>
      </c>
      <c r="F25" s="200" t="str">
        <f>+IF(COUNTBLANK(F18:F24)&gt;4,"",((IF(COUNTBLANK(F15)=0,F15^2,0)+(F16)^2+0.5*(F17)^2+F18^2+F19^2+2*F20^2+F21^2+F22^2+F23^2+F24^2)/(9*(10-COUNTBLANK(F15:F16)-COUNTBLANK(F18:F24)-COUNTBLANK(F20)+0.5*(1-COUNTBLANK(F17))))*100))</f>
        <v/>
      </c>
      <c r="G25" s="200" t="str">
        <f>+IF(COUNTBLANK(G18:G24)&gt;4,"",((IF(COUNTBLANK(G15)=0,G15^2,0)+(G16)^2+0.5*(G17)^2+G18^2+G19^2+2*G20^2+G21^2+G22^2+G23^2+G24^2)/(9*(10-COUNTBLANK(G15:G16)-COUNTBLANK(G18:G24)-COUNTBLANK(G20)+0.5*(1-COUNTBLANK(G17))))*100))</f>
        <v/>
      </c>
      <c r="H25" s="200" t="str">
        <f>+IF(COUNTBLANK(H18:H24)&gt;4,"",((IF(COUNTBLANK(H15)=0,H15^2,0)+(H16)^2+0.5*(H17)^2+H18^2+H19^2+2*H20^2+H21^2+H22^2+H23^2+H24^2)/(9*(10-COUNTBLANK(H15:H16)-COUNTBLANK(H18:H24)-COUNTBLANK(H20)+0.5*(1-COUNTBLANK(H17))))*100))</f>
        <v/>
      </c>
      <c r="I25" s="200" t="str">
        <f t="shared" ref="I25:AH25" si="1">+IF(COUNTBLANK(I18:I24)&gt;4,"",((IF(COUNTBLANK(I15)=0,I15^2,0)+(I16)^2+0.5*(I17)^2+I18^2+I19^2+2*I20^2+I21^2+I22^2+I23^2+I24^2)/(9*(10-COUNTBLANK(I15:I16)-COUNTBLANK(I18:I24)-COUNTBLANK(I20)+0.5*(1-COUNTBLANK(I17))))*100))</f>
        <v/>
      </c>
      <c r="J25" s="200" t="str">
        <f t="shared" si="1"/>
        <v/>
      </c>
      <c r="K25" s="200" t="str">
        <f t="shared" si="1"/>
        <v/>
      </c>
      <c r="L25" s="200" t="str">
        <f t="shared" si="1"/>
        <v/>
      </c>
      <c r="M25" s="200" t="str">
        <f t="shared" si="1"/>
        <v/>
      </c>
      <c r="N25" s="200" t="str">
        <f t="shared" si="1"/>
        <v/>
      </c>
      <c r="O25" s="200" t="str">
        <f t="shared" si="1"/>
        <v/>
      </c>
      <c r="P25" s="200" t="str">
        <f t="shared" si="1"/>
        <v/>
      </c>
      <c r="Q25" s="200" t="str">
        <f t="shared" si="1"/>
        <v/>
      </c>
      <c r="R25" s="200" t="str">
        <f t="shared" si="1"/>
        <v/>
      </c>
      <c r="S25" s="200" t="str">
        <f t="shared" si="1"/>
        <v/>
      </c>
      <c r="T25" s="200" t="str">
        <f t="shared" si="1"/>
        <v/>
      </c>
      <c r="U25" s="200" t="str">
        <f t="shared" si="1"/>
        <v/>
      </c>
      <c r="V25" s="200" t="str">
        <f t="shared" si="1"/>
        <v/>
      </c>
      <c r="W25" s="200" t="str">
        <f t="shared" si="1"/>
        <v/>
      </c>
      <c r="X25" s="200" t="str">
        <f t="shared" si="1"/>
        <v/>
      </c>
      <c r="Y25" s="200" t="str">
        <f t="shared" si="1"/>
        <v/>
      </c>
      <c r="Z25" s="200" t="str">
        <f t="shared" si="1"/>
        <v/>
      </c>
      <c r="AA25" s="200" t="str">
        <f t="shared" si="1"/>
        <v/>
      </c>
      <c r="AB25" s="200" t="str">
        <f t="shared" si="1"/>
        <v/>
      </c>
      <c r="AC25" s="200" t="str">
        <f t="shared" si="1"/>
        <v/>
      </c>
      <c r="AD25" s="200" t="str">
        <f t="shared" si="1"/>
        <v/>
      </c>
      <c r="AE25" s="200" t="str">
        <f t="shared" si="1"/>
        <v/>
      </c>
      <c r="AF25" s="200" t="str">
        <f t="shared" si="1"/>
        <v/>
      </c>
      <c r="AG25" s="200" t="str">
        <f t="shared" si="1"/>
        <v/>
      </c>
      <c r="AH25" s="201">
        <f t="shared" si="1"/>
        <v>0</v>
      </c>
      <c r="AI25" s="229"/>
      <c r="AJ25" s="96"/>
    </row>
    <row r="26" spans="2:36" ht="17" thickBot="1" x14ac:dyDescent="0.25">
      <c r="B26" s="94"/>
      <c r="C26" s="116" t="s">
        <v>140</v>
      </c>
      <c r="D26" s="204" t="str">
        <f>+IF(D25="","",IF(D25&gt;=30,3,IF(D25&gt;=10,2,IF(MAX(D16:D24)=3,2,IF(D25&lt;&gt;0,1,0)))))</f>
        <v/>
      </c>
      <c r="E26" s="159" t="str">
        <f t="shared" ref="E26" si="2">+IF(E25="","",IF(E25&gt;=30,3,IF(E25&gt;=10,2,IF(MAX(E16:E24)=3,2,IF(E25&lt;&gt;0,1,0)))))</f>
        <v/>
      </c>
      <c r="F26" s="159" t="str">
        <f>+IF(F25="","",IF(F25&gt;=30,3,IF(F25&gt;=10,2,IF(MAX(F16:F24)=3,2,IF(F25&lt;&gt;0,1,0)))))</f>
        <v/>
      </c>
      <c r="G26" s="159" t="str">
        <f>+IF(G25="","",IF(G25&gt;=30,3,IF(G25&gt;=10,2,IF(MAX(G16:G24)=3,2,IF(G25&lt;&gt;0,1,0)))))</f>
        <v/>
      </c>
      <c r="H26" s="159" t="str">
        <f t="shared" ref="H26:AH26" si="3">+IF(H25="","",IF(H25&gt;=30,3,IF(H25&gt;=10,2,IF(MAX(H16:H24)=3,2,IF(H25&lt;&gt;0,1,0)))))</f>
        <v/>
      </c>
      <c r="I26" s="159" t="str">
        <f t="shared" si="3"/>
        <v/>
      </c>
      <c r="J26" s="159" t="str">
        <f t="shared" si="3"/>
        <v/>
      </c>
      <c r="K26" s="159" t="str">
        <f t="shared" si="3"/>
        <v/>
      </c>
      <c r="L26" s="159" t="str">
        <f t="shared" si="3"/>
        <v/>
      </c>
      <c r="M26" s="159" t="str">
        <f t="shared" si="3"/>
        <v/>
      </c>
      <c r="N26" s="159" t="str">
        <f t="shared" si="3"/>
        <v/>
      </c>
      <c r="O26" s="159" t="str">
        <f t="shared" si="3"/>
        <v/>
      </c>
      <c r="P26" s="159" t="str">
        <f t="shared" si="3"/>
        <v/>
      </c>
      <c r="Q26" s="159" t="str">
        <f t="shared" si="3"/>
        <v/>
      </c>
      <c r="R26" s="159" t="str">
        <f t="shared" si="3"/>
        <v/>
      </c>
      <c r="S26" s="159" t="str">
        <f t="shared" si="3"/>
        <v/>
      </c>
      <c r="T26" s="159" t="str">
        <f t="shared" si="3"/>
        <v/>
      </c>
      <c r="U26" s="159" t="str">
        <f t="shared" si="3"/>
        <v/>
      </c>
      <c r="V26" s="159" t="str">
        <f t="shared" si="3"/>
        <v/>
      </c>
      <c r="W26" s="159" t="str">
        <f t="shared" si="3"/>
        <v/>
      </c>
      <c r="X26" s="159" t="str">
        <f t="shared" si="3"/>
        <v/>
      </c>
      <c r="Y26" s="159" t="str">
        <f t="shared" si="3"/>
        <v/>
      </c>
      <c r="Z26" s="159" t="str">
        <f t="shared" si="3"/>
        <v/>
      </c>
      <c r="AA26" s="159" t="str">
        <f t="shared" si="3"/>
        <v/>
      </c>
      <c r="AB26" s="159" t="str">
        <f t="shared" si="3"/>
        <v/>
      </c>
      <c r="AC26" s="159" t="str">
        <f t="shared" si="3"/>
        <v/>
      </c>
      <c r="AD26" s="159" t="str">
        <f t="shared" si="3"/>
        <v/>
      </c>
      <c r="AE26" s="159" t="str">
        <f t="shared" si="3"/>
        <v/>
      </c>
      <c r="AF26" s="159" t="str">
        <f t="shared" si="3"/>
        <v/>
      </c>
      <c r="AG26" s="159" t="str">
        <f>+IF(AG25="","",IF(AG25&gt;=30,3,IF(AG25&gt;=10,2,IF(MAX(AG16:AG24)=3,2,IF(AG25&lt;&gt;0,1,0)))))</f>
        <v/>
      </c>
      <c r="AH26" s="160">
        <f t="shared" si="3"/>
        <v>0</v>
      </c>
      <c r="AI26" s="230"/>
      <c r="AJ26" s="96"/>
    </row>
    <row r="27" spans="2:36" ht="17" thickBot="1" x14ac:dyDescent="0.25">
      <c r="B27" s="94"/>
      <c r="C27" s="117"/>
      <c r="D27" s="140"/>
      <c r="E27" s="140"/>
      <c r="F27" s="140"/>
      <c r="G27" s="140"/>
      <c r="H27" s="140"/>
      <c r="I27" s="140"/>
      <c r="J27" s="140"/>
      <c r="K27" s="140"/>
      <c r="L27" s="140"/>
      <c r="M27" s="140"/>
      <c r="N27" s="140"/>
      <c r="O27" s="140"/>
      <c r="P27" s="140"/>
      <c r="Q27" s="140"/>
      <c r="R27" s="140"/>
      <c r="S27" s="140"/>
      <c r="T27" s="140"/>
      <c r="U27" s="140"/>
      <c r="V27" s="140"/>
      <c r="W27" s="140"/>
      <c r="X27" s="140"/>
      <c r="Y27" s="140"/>
      <c r="Z27" s="140"/>
      <c r="AA27" s="140"/>
      <c r="AB27" s="140"/>
      <c r="AC27" s="140"/>
      <c r="AD27" s="140"/>
      <c r="AE27" s="140"/>
      <c r="AF27" s="140"/>
      <c r="AG27" s="140"/>
      <c r="AH27" s="140"/>
      <c r="AI27" s="140"/>
      <c r="AJ27" s="96"/>
    </row>
    <row r="28" spans="2:36" ht="17" thickBot="1" x14ac:dyDescent="0.25">
      <c r="B28" s="94"/>
      <c r="C28" s="386"/>
      <c r="D28" s="388" t="s">
        <v>53</v>
      </c>
      <c r="E28" s="389"/>
      <c r="F28" s="389"/>
      <c r="G28" s="389"/>
      <c r="H28" s="389"/>
      <c r="I28" s="389"/>
      <c r="J28" s="389"/>
      <c r="K28" s="389"/>
      <c r="L28" s="389"/>
      <c r="M28" s="389"/>
      <c r="N28" s="389"/>
      <c r="O28" s="389"/>
      <c r="P28" s="389"/>
      <c r="Q28" s="389"/>
      <c r="R28" s="389"/>
      <c r="S28" s="389"/>
      <c r="T28" s="389"/>
      <c r="U28" s="389"/>
      <c r="V28" s="389"/>
      <c r="W28" s="389"/>
      <c r="X28" s="389"/>
      <c r="Y28" s="389"/>
      <c r="Z28" s="389"/>
      <c r="AA28" s="389"/>
      <c r="AB28" s="389"/>
      <c r="AC28" s="389"/>
      <c r="AD28" s="389"/>
      <c r="AE28" s="389"/>
      <c r="AF28" s="389"/>
      <c r="AG28" s="389"/>
      <c r="AH28" s="389"/>
      <c r="AI28" s="390"/>
      <c r="AJ28" s="96"/>
    </row>
    <row r="29" spans="2:36" ht="19" x14ac:dyDescent="0.2">
      <c r="B29" s="94"/>
      <c r="C29" s="387"/>
      <c r="D29" s="175">
        <v>1</v>
      </c>
      <c r="E29" s="169">
        <v>2</v>
      </c>
      <c r="F29" s="169">
        <v>3</v>
      </c>
      <c r="G29" s="169">
        <v>4</v>
      </c>
      <c r="H29" s="169">
        <v>5</v>
      </c>
      <c r="I29" s="169">
        <v>6</v>
      </c>
      <c r="J29" s="169">
        <v>7</v>
      </c>
      <c r="K29" s="169">
        <v>8</v>
      </c>
      <c r="L29" s="169">
        <v>9</v>
      </c>
      <c r="M29" s="169">
        <v>10</v>
      </c>
      <c r="N29" s="169">
        <v>11</v>
      </c>
      <c r="O29" s="169">
        <v>12</v>
      </c>
      <c r="P29" s="169">
        <v>13</v>
      </c>
      <c r="Q29" s="169">
        <v>14</v>
      </c>
      <c r="R29" s="169">
        <v>15</v>
      </c>
      <c r="S29" s="169">
        <v>16</v>
      </c>
      <c r="T29" s="169">
        <v>17</v>
      </c>
      <c r="U29" s="169">
        <v>18</v>
      </c>
      <c r="V29" s="169">
        <v>19</v>
      </c>
      <c r="W29" s="169">
        <v>20</v>
      </c>
      <c r="X29" s="169">
        <v>21</v>
      </c>
      <c r="Y29" s="169">
        <v>22</v>
      </c>
      <c r="Z29" s="169">
        <v>23</v>
      </c>
      <c r="AA29" s="169">
        <v>24</v>
      </c>
      <c r="AB29" s="169">
        <v>25</v>
      </c>
      <c r="AC29" s="169">
        <v>26</v>
      </c>
      <c r="AD29" s="169">
        <v>27</v>
      </c>
      <c r="AE29" s="169">
        <v>28</v>
      </c>
      <c r="AF29" s="169">
        <v>29</v>
      </c>
      <c r="AG29" s="169">
        <v>30</v>
      </c>
      <c r="AH29" s="119"/>
      <c r="AI29" s="128" t="s">
        <v>61</v>
      </c>
      <c r="AJ29" s="96"/>
    </row>
    <row r="30" spans="2:36" ht="19" x14ac:dyDescent="0.2">
      <c r="B30" s="94"/>
      <c r="C30" s="148" t="s">
        <v>33</v>
      </c>
      <c r="D30" s="143"/>
      <c r="E30" s="107"/>
      <c r="F30" s="107"/>
      <c r="G30" s="107"/>
      <c r="H30" s="107"/>
      <c r="I30" s="107"/>
      <c r="J30" s="107"/>
      <c r="K30" s="108"/>
      <c r="L30" s="108"/>
      <c r="M30" s="108"/>
      <c r="N30" s="107"/>
      <c r="O30" s="107"/>
      <c r="P30" s="107"/>
      <c r="Q30" s="107"/>
      <c r="R30" s="107"/>
      <c r="S30" s="107"/>
      <c r="T30" s="107"/>
      <c r="U30" s="107"/>
      <c r="V30" s="107"/>
      <c r="W30" s="107"/>
      <c r="X30" s="107"/>
      <c r="Y30" s="107"/>
      <c r="Z30" s="108"/>
      <c r="AA30" s="108"/>
      <c r="AB30" s="108"/>
      <c r="AC30" s="107"/>
      <c r="AD30" s="107"/>
      <c r="AE30" s="107"/>
      <c r="AF30" s="107"/>
      <c r="AG30" s="107"/>
      <c r="AH30" s="119"/>
      <c r="AI30" s="231"/>
      <c r="AJ30" s="96"/>
    </row>
    <row r="31" spans="2:36" ht="19" x14ac:dyDescent="0.2">
      <c r="B31" s="94"/>
      <c r="C31" s="118" t="s">
        <v>3</v>
      </c>
      <c r="D31" s="151"/>
      <c r="E31" s="108"/>
      <c r="F31" s="108"/>
      <c r="G31" s="108"/>
      <c r="H31" s="108"/>
      <c r="I31" s="108"/>
      <c r="J31" s="108"/>
      <c r="K31" s="108"/>
      <c r="L31" s="108"/>
      <c r="M31" s="108"/>
      <c r="N31" s="108"/>
      <c r="O31" s="108"/>
      <c r="P31" s="108"/>
      <c r="Q31" s="108"/>
      <c r="R31" s="108"/>
      <c r="S31" s="108"/>
      <c r="T31" s="108"/>
      <c r="U31" s="108"/>
      <c r="V31" s="108"/>
      <c r="W31" s="108"/>
      <c r="X31" s="108"/>
      <c r="Y31" s="108"/>
      <c r="Z31" s="108"/>
      <c r="AA31" s="108"/>
      <c r="AB31" s="108"/>
      <c r="AC31" s="108"/>
      <c r="AD31" s="108"/>
      <c r="AE31" s="108"/>
      <c r="AF31" s="108"/>
      <c r="AG31" s="108"/>
      <c r="AH31" s="119"/>
      <c r="AI31" s="171" t="str">
        <f>IF(COUNTBLANK(D31:AG31)=30,"",AVERAGE(D31:AG31))</f>
        <v/>
      </c>
      <c r="AJ31" s="96"/>
    </row>
    <row r="32" spans="2:36" ht="19" x14ac:dyDescent="0.2">
      <c r="B32" s="94"/>
      <c r="C32" s="148" t="s">
        <v>34</v>
      </c>
      <c r="D32" s="143"/>
      <c r="E32" s="107"/>
      <c r="F32" s="107"/>
      <c r="G32" s="107"/>
      <c r="H32" s="107"/>
      <c r="I32" s="107"/>
      <c r="J32" s="107"/>
      <c r="K32" s="108"/>
      <c r="L32" s="108"/>
      <c r="M32" s="108"/>
      <c r="N32" s="107"/>
      <c r="O32" s="107"/>
      <c r="P32" s="107"/>
      <c r="Q32" s="107"/>
      <c r="R32" s="107"/>
      <c r="S32" s="107"/>
      <c r="T32" s="107"/>
      <c r="U32" s="107"/>
      <c r="V32" s="107"/>
      <c r="W32" s="107"/>
      <c r="X32" s="107"/>
      <c r="Y32" s="107"/>
      <c r="Z32" s="108"/>
      <c r="AA32" s="108"/>
      <c r="AB32" s="108"/>
      <c r="AC32" s="107"/>
      <c r="AD32" s="107"/>
      <c r="AE32" s="107"/>
      <c r="AF32" s="107"/>
      <c r="AG32" s="107"/>
      <c r="AH32" s="119"/>
      <c r="AI32" s="171" t="str">
        <f t="shared" ref="AI32:AI39" si="4">IF(COUNTBLANK(D32:AG32)=30,"",AVERAGE(D32:AG32))</f>
        <v/>
      </c>
      <c r="AJ32" s="96"/>
    </row>
    <row r="33" spans="2:36" ht="19" x14ac:dyDescent="0.2">
      <c r="B33" s="94"/>
      <c r="C33" s="118" t="s">
        <v>35</v>
      </c>
      <c r="D33" s="143"/>
      <c r="E33" s="107"/>
      <c r="F33" s="107"/>
      <c r="G33" s="107"/>
      <c r="H33" s="107"/>
      <c r="I33" s="107"/>
      <c r="J33" s="107"/>
      <c r="K33" s="108"/>
      <c r="L33" s="108"/>
      <c r="M33" s="108"/>
      <c r="N33" s="107"/>
      <c r="O33" s="108"/>
      <c r="P33" s="107"/>
      <c r="Q33" s="107"/>
      <c r="R33" s="107"/>
      <c r="S33" s="107"/>
      <c r="T33" s="107"/>
      <c r="U33" s="107"/>
      <c r="V33" s="107"/>
      <c r="W33" s="107"/>
      <c r="X33" s="107"/>
      <c r="Y33" s="107"/>
      <c r="Z33" s="108"/>
      <c r="AA33" s="108"/>
      <c r="AB33" s="108"/>
      <c r="AC33" s="107"/>
      <c r="AD33" s="108"/>
      <c r="AE33" s="107"/>
      <c r="AF33" s="107"/>
      <c r="AG33" s="107"/>
      <c r="AH33" s="119"/>
      <c r="AI33" s="171" t="str">
        <f t="shared" si="4"/>
        <v/>
      </c>
      <c r="AJ33" s="96"/>
    </row>
    <row r="34" spans="2:36" ht="19" x14ac:dyDescent="0.2">
      <c r="B34" s="94"/>
      <c r="C34" s="118" t="s">
        <v>36</v>
      </c>
      <c r="D34" s="143"/>
      <c r="E34" s="107"/>
      <c r="F34" s="107"/>
      <c r="G34" s="107"/>
      <c r="H34" s="107"/>
      <c r="I34" s="107"/>
      <c r="J34" s="107"/>
      <c r="K34" s="108"/>
      <c r="L34" s="108"/>
      <c r="M34" s="108"/>
      <c r="N34" s="107"/>
      <c r="O34" s="108"/>
      <c r="P34" s="107"/>
      <c r="Q34" s="107"/>
      <c r="R34" s="107"/>
      <c r="S34" s="107"/>
      <c r="T34" s="107"/>
      <c r="U34" s="107"/>
      <c r="V34" s="107"/>
      <c r="W34" s="107"/>
      <c r="X34" s="107"/>
      <c r="Y34" s="107"/>
      <c r="Z34" s="108"/>
      <c r="AA34" s="108"/>
      <c r="AB34" s="108"/>
      <c r="AC34" s="107"/>
      <c r="AD34" s="108"/>
      <c r="AE34" s="107"/>
      <c r="AF34" s="107"/>
      <c r="AG34" s="107"/>
      <c r="AH34" s="119"/>
      <c r="AI34" s="171" t="str">
        <f t="shared" si="4"/>
        <v/>
      </c>
      <c r="AJ34" s="96"/>
    </row>
    <row r="35" spans="2:36" ht="19" x14ac:dyDescent="0.2">
      <c r="B35" s="94"/>
      <c r="C35" s="147" t="s">
        <v>37</v>
      </c>
      <c r="D35" s="143"/>
      <c r="E35" s="107"/>
      <c r="F35" s="107"/>
      <c r="G35" s="107"/>
      <c r="H35" s="107"/>
      <c r="I35" s="107"/>
      <c r="J35" s="107"/>
      <c r="K35" s="108"/>
      <c r="L35" s="108"/>
      <c r="M35" s="108"/>
      <c r="N35" s="107"/>
      <c r="O35" s="108"/>
      <c r="P35" s="107"/>
      <c r="Q35" s="107"/>
      <c r="R35" s="107"/>
      <c r="S35" s="107"/>
      <c r="T35" s="107"/>
      <c r="U35" s="107"/>
      <c r="V35" s="107"/>
      <c r="W35" s="107"/>
      <c r="X35" s="107"/>
      <c r="Y35" s="107"/>
      <c r="Z35" s="108"/>
      <c r="AA35" s="108"/>
      <c r="AB35" s="108"/>
      <c r="AC35" s="107"/>
      <c r="AD35" s="108"/>
      <c r="AE35" s="107"/>
      <c r="AF35" s="107"/>
      <c r="AG35" s="107"/>
      <c r="AH35" s="119"/>
      <c r="AI35" s="171" t="str">
        <f t="shared" si="4"/>
        <v/>
      </c>
      <c r="AJ35" s="96"/>
    </row>
    <row r="36" spans="2:36" ht="19" x14ac:dyDescent="0.2">
      <c r="B36" s="94"/>
      <c r="C36" s="118" t="s">
        <v>38</v>
      </c>
      <c r="D36" s="143"/>
      <c r="E36" s="107"/>
      <c r="F36" s="107"/>
      <c r="G36" s="107"/>
      <c r="H36" s="107"/>
      <c r="I36" s="107"/>
      <c r="J36" s="107"/>
      <c r="K36" s="108"/>
      <c r="L36" s="108"/>
      <c r="M36" s="108"/>
      <c r="N36" s="107"/>
      <c r="O36" s="108"/>
      <c r="P36" s="107"/>
      <c r="Q36" s="107"/>
      <c r="R36" s="107"/>
      <c r="S36" s="107"/>
      <c r="T36" s="107"/>
      <c r="U36" s="107"/>
      <c r="V36" s="107"/>
      <c r="W36" s="107"/>
      <c r="X36" s="107"/>
      <c r="Y36" s="107"/>
      <c r="Z36" s="108"/>
      <c r="AA36" s="108"/>
      <c r="AB36" s="108"/>
      <c r="AC36" s="107"/>
      <c r="AD36" s="108"/>
      <c r="AE36" s="107"/>
      <c r="AF36" s="107"/>
      <c r="AG36" s="107"/>
      <c r="AH36" s="119"/>
      <c r="AI36" s="171" t="str">
        <f t="shared" si="4"/>
        <v/>
      </c>
      <c r="AJ36" s="96"/>
    </row>
    <row r="37" spans="2:36" ht="19" x14ac:dyDescent="0.2">
      <c r="B37" s="94"/>
      <c r="C37" s="148" t="s">
        <v>141</v>
      </c>
      <c r="D37" s="143"/>
      <c r="E37" s="107"/>
      <c r="F37" s="107"/>
      <c r="G37" s="107"/>
      <c r="H37" s="107"/>
      <c r="I37" s="107"/>
      <c r="J37" s="107"/>
      <c r="K37" s="108"/>
      <c r="L37" s="108"/>
      <c r="M37" s="108"/>
      <c r="N37" s="107"/>
      <c r="O37" s="108"/>
      <c r="P37" s="107"/>
      <c r="Q37" s="107"/>
      <c r="R37" s="107"/>
      <c r="S37" s="107"/>
      <c r="T37" s="107"/>
      <c r="U37" s="107"/>
      <c r="V37" s="107"/>
      <c r="W37" s="107"/>
      <c r="X37" s="107"/>
      <c r="Y37" s="107"/>
      <c r="Z37" s="108"/>
      <c r="AA37" s="108"/>
      <c r="AB37" s="108"/>
      <c r="AC37" s="107"/>
      <c r="AD37" s="108"/>
      <c r="AE37" s="107"/>
      <c r="AF37" s="107"/>
      <c r="AG37" s="107"/>
      <c r="AH37" s="119"/>
      <c r="AI37" s="171" t="str">
        <f t="shared" si="4"/>
        <v/>
      </c>
      <c r="AJ37" s="96"/>
    </row>
    <row r="38" spans="2:36" ht="19" x14ac:dyDescent="0.2">
      <c r="B38" s="94"/>
      <c r="C38" s="118" t="s">
        <v>39</v>
      </c>
      <c r="D38" s="143"/>
      <c r="E38" s="107"/>
      <c r="F38" s="107"/>
      <c r="G38" s="107"/>
      <c r="H38" s="107"/>
      <c r="I38" s="107"/>
      <c r="J38" s="107"/>
      <c r="K38" s="108"/>
      <c r="L38" s="108"/>
      <c r="M38" s="108"/>
      <c r="N38" s="107"/>
      <c r="O38" s="108"/>
      <c r="P38" s="107"/>
      <c r="Q38" s="107"/>
      <c r="R38" s="107"/>
      <c r="S38" s="107"/>
      <c r="T38" s="107"/>
      <c r="U38" s="107"/>
      <c r="V38" s="107"/>
      <c r="W38" s="107"/>
      <c r="X38" s="107"/>
      <c r="Y38" s="107"/>
      <c r="Z38" s="108"/>
      <c r="AA38" s="108"/>
      <c r="AB38" s="108"/>
      <c r="AC38" s="107"/>
      <c r="AD38" s="108"/>
      <c r="AE38" s="107"/>
      <c r="AF38" s="107"/>
      <c r="AG38" s="107"/>
      <c r="AH38" s="119"/>
      <c r="AI38" s="171" t="str">
        <f t="shared" si="4"/>
        <v/>
      </c>
      <c r="AJ38" s="96"/>
    </row>
    <row r="39" spans="2:36" ht="19" x14ac:dyDescent="0.2">
      <c r="B39" s="94"/>
      <c r="C39" s="118" t="s">
        <v>40</v>
      </c>
      <c r="D39" s="143"/>
      <c r="E39" s="107"/>
      <c r="F39" s="107"/>
      <c r="G39" s="107"/>
      <c r="H39" s="107"/>
      <c r="I39" s="107"/>
      <c r="J39" s="107"/>
      <c r="K39" s="108"/>
      <c r="L39" s="108"/>
      <c r="M39" s="108"/>
      <c r="N39" s="107"/>
      <c r="O39" s="108"/>
      <c r="P39" s="107"/>
      <c r="Q39" s="107"/>
      <c r="R39" s="107"/>
      <c r="S39" s="107"/>
      <c r="T39" s="107"/>
      <c r="U39" s="107"/>
      <c r="V39" s="107"/>
      <c r="W39" s="107"/>
      <c r="X39" s="107"/>
      <c r="Y39" s="107"/>
      <c r="Z39" s="108"/>
      <c r="AA39" s="108"/>
      <c r="AB39" s="108"/>
      <c r="AC39" s="107"/>
      <c r="AD39" s="108"/>
      <c r="AE39" s="107"/>
      <c r="AF39" s="107"/>
      <c r="AG39" s="107"/>
      <c r="AH39" s="119"/>
      <c r="AI39" s="171" t="str">
        <f t="shared" si="4"/>
        <v/>
      </c>
      <c r="AJ39" s="96"/>
    </row>
    <row r="40" spans="2:36" ht="20" thickBot="1" x14ac:dyDescent="0.25">
      <c r="B40" s="94"/>
      <c r="C40" s="114" t="s">
        <v>142</v>
      </c>
      <c r="D40" s="144"/>
      <c r="E40" s="109"/>
      <c r="F40" s="109"/>
      <c r="G40" s="109"/>
      <c r="H40" s="109"/>
      <c r="I40" s="109"/>
      <c r="J40" s="109"/>
      <c r="K40" s="110"/>
      <c r="L40" s="110"/>
      <c r="M40" s="110"/>
      <c r="N40" s="109"/>
      <c r="O40" s="110"/>
      <c r="P40" s="109"/>
      <c r="Q40" s="109"/>
      <c r="R40" s="109"/>
      <c r="S40" s="109"/>
      <c r="T40" s="109"/>
      <c r="U40" s="109"/>
      <c r="V40" s="109"/>
      <c r="W40" s="109"/>
      <c r="X40" s="109"/>
      <c r="Y40" s="109"/>
      <c r="Z40" s="110"/>
      <c r="AA40" s="110"/>
      <c r="AB40" s="110"/>
      <c r="AC40" s="109"/>
      <c r="AD40" s="110"/>
      <c r="AE40" s="109"/>
      <c r="AF40" s="109"/>
      <c r="AG40" s="109"/>
      <c r="AH40" s="120"/>
      <c r="AI40" s="232"/>
      <c r="AJ40" s="96"/>
    </row>
    <row r="41" spans="2:36" ht="19" x14ac:dyDescent="0.2">
      <c r="B41" s="94"/>
      <c r="C41" s="129" t="s">
        <v>143</v>
      </c>
      <c r="D41" s="150"/>
      <c r="E41" s="113"/>
      <c r="F41" s="113"/>
      <c r="G41" s="113"/>
      <c r="H41" s="113"/>
      <c r="I41" s="113"/>
      <c r="J41" s="113"/>
      <c r="K41" s="113"/>
      <c r="L41" s="113"/>
      <c r="M41" s="113"/>
      <c r="N41" s="113"/>
      <c r="O41" s="113"/>
      <c r="P41" s="113"/>
      <c r="Q41" s="113"/>
      <c r="R41" s="113"/>
      <c r="S41" s="113"/>
      <c r="T41" s="113"/>
      <c r="U41" s="113"/>
      <c r="V41" s="113"/>
      <c r="W41" s="113"/>
      <c r="X41" s="113"/>
      <c r="Y41" s="113"/>
      <c r="Z41" s="113"/>
      <c r="AA41" s="113"/>
      <c r="AB41" s="113"/>
      <c r="AC41" s="113"/>
      <c r="AD41" s="113"/>
      <c r="AE41" s="113"/>
      <c r="AF41" s="113"/>
      <c r="AG41" s="113"/>
      <c r="AH41" s="218"/>
      <c r="AI41" s="219" t="str">
        <f>IF(COUNTBLANK(D41:AG41)=30,"",AVERAGE(D41:AG41))</f>
        <v/>
      </c>
      <c r="AJ41" s="96"/>
    </row>
    <row r="42" spans="2:36" ht="19" x14ac:dyDescent="0.2">
      <c r="B42" s="94"/>
      <c r="C42" s="130" t="s">
        <v>41</v>
      </c>
      <c r="D42" s="151"/>
      <c r="E42" s="108"/>
      <c r="F42" s="108"/>
      <c r="G42" s="108"/>
      <c r="H42" s="108"/>
      <c r="I42" s="108"/>
      <c r="J42" s="108"/>
      <c r="K42" s="108"/>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19"/>
      <c r="AI42" s="171" t="str">
        <f>IF(COUNTBLANK(D42:AG42)=30,"",AVERAGE(D42:AG42))</f>
        <v/>
      </c>
      <c r="AJ42" s="96"/>
    </row>
    <row r="43" spans="2:36" ht="19" x14ac:dyDescent="0.2">
      <c r="B43" s="94"/>
      <c r="C43" s="130" t="s">
        <v>42</v>
      </c>
      <c r="D43" s="151"/>
      <c r="E43" s="108"/>
      <c r="F43" s="108"/>
      <c r="G43" s="108"/>
      <c r="H43" s="108"/>
      <c r="I43" s="108"/>
      <c r="J43" s="108"/>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8"/>
      <c r="AH43" s="119"/>
      <c r="AI43" s="171" t="str">
        <f t="shared" ref="AI43:AI48" si="5">IF(COUNTBLANK(D43:AG43)=30,"",AVERAGE(D43:AG43))</f>
        <v/>
      </c>
      <c r="AJ43" s="96"/>
    </row>
    <row r="44" spans="2:36" ht="19" x14ac:dyDescent="0.2">
      <c r="B44" s="94"/>
      <c r="C44" s="130" t="s">
        <v>43</v>
      </c>
      <c r="D44" s="151"/>
      <c r="E44" s="108"/>
      <c r="F44" s="108"/>
      <c r="G44" s="108"/>
      <c r="H44" s="108"/>
      <c r="I44" s="108"/>
      <c r="J44" s="108"/>
      <c r="K44" s="108"/>
      <c r="L44" s="108"/>
      <c r="M44" s="108"/>
      <c r="N44" s="108"/>
      <c r="O44" s="108"/>
      <c r="P44" s="108"/>
      <c r="Q44" s="108"/>
      <c r="R44" s="108"/>
      <c r="S44" s="108"/>
      <c r="T44" s="108"/>
      <c r="U44" s="108"/>
      <c r="V44" s="108"/>
      <c r="W44" s="108"/>
      <c r="X44" s="108"/>
      <c r="Y44" s="108"/>
      <c r="Z44" s="108"/>
      <c r="AA44" s="108"/>
      <c r="AB44" s="108"/>
      <c r="AC44" s="108"/>
      <c r="AD44" s="108"/>
      <c r="AE44" s="108"/>
      <c r="AF44" s="108"/>
      <c r="AG44" s="108"/>
      <c r="AH44" s="119"/>
      <c r="AI44" s="171" t="str">
        <f t="shared" si="5"/>
        <v/>
      </c>
      <c r="AJ44" s="96"/>
    </row>
    <row r="45" spans="2:36" ht="19" x14ac:dyDescent="0.2">
      <c r="B45" s="94"/>
      <c r="C45" s="130" t="s">
        <v>144</v>
      </c>
      <c r="D45" s="151"/>
      <c r="E45" s="108"/>
      <c r="F45" s="108"/>
      <c r="G45" s="108"/>
      <c r="H45" s="108"/>
      <c r="I45" s="108"/>
      <c r="J45" s="108"/>
      <c r="K45" s="108"/>
      <c r="L45" s="108"/>
      <c r="M45" s="108"/>
      <c r="N45" s="108"/>
      <c r="O45" s="108"/>
      <c r="P45" s="108"/>
      <c r="Q45" s="108"/>
      <c r="R45" s="108"/>
      <c r="S45" s="108"/>
      <c r="T45" s="108"/>
      <c r="U45" s="108"/>
      <c r="V45" s="108"/>
      <c r="W45" s="108"/>
      <c r="X45" s="108"/>
      <c r="Y45" s="108"/>
      <c r="Z45" s="108"/>
      <c r="AA45" s="108"/>
      <c r="AB45" s="108"/>
      <c r="AC45" s="108"/>
      <c r="AD45" s="108"/>
      <c r="AE45" s="108"/>
      <c r="AF45" s="108"/>
      <c r="AG45" s="108"/>
      <c r="AH45" s="119"/>
      <c r="AI45" s="171" t="str">
        <f t="shared" si="5"/>
        <v/>
      </c>
      <c r="AJ45" s="96"/>
    </row>
    <row r="46" spans="2:36" ht="20" thickBot="1" x14ac:dyDescent="0.25">
      <c r="B46" s="94"/>
      <c r="C46" s="131" t="s">
        <v>44</v>
      </c>
      <c r="D46" s="22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110"/>
      <c r="AE46" s="110"/>
      <c r="AF46" s="110"/>
      <c r="AG46" s="110"/>
      <c r="AH46" s="120"/>
      <c r="AI46" s="176" t="str">
        <f>IF(COUNTBLANK(D46:AG46)=30,"",AVERAGE(D46:AG46))</f>
        <v/>
      </c>
      <c r="AJ46" s="96"/>
    </row>
    <row r="47" spans="2:36" ht="19" x14ac:dyDescent="0.2">
      <c r="B47" s="94"/>
      <c r="C47" s="129" t="s">
        <v>45</v>
      </c>
      <c r="D47" s="145"/>
      <c r="E47" s="112"/>
      <c r="F47" s="112"/>
      <c r="G47" s="112"/>
      <c r="H47" s="112"/>
      <c r="I47" s="112"/>
      <c r="J47" s="112"/>
      <c r="K47" s="113"/>
      <c r="L47" s="113"/>
      <c r="M47" s="113"/>
      <c r="N47" s="112"/>
      <c r="O47" s="112"/>
      <c r="P47" s="112"/>
      <c r="Q47" s="112"/>
      <c r="R47" s="112"/>
      <c r="S47" s="112"/>
      <c r="T47" s="112"/>
      <c r="U47" s="112"/>
      <c r="V47" s="112"/>
      <c r="W47" s="112"/>
      <c r="X47" s="112"/>
      <c r="Y47" s="113"/>
      <c r="Z47" s="113"/>
      <c r="AA47" s="113"/>
      <c r="AB47" s="112"/>
      <c r="AC47" s="112"/>
      <c r="AD47" s="112"/>
      <c r="AE47" s="112"/>
      <c r="AF47" s="112"/>
      <c r="AG47" s="112"/>
      <c r="AH47" s="218"/>
      <c r="AI47" s="132" t="str">
        <f t="shared" si="5"/>
        <v/>
      </c>
      <c r="AJ47" s="96"/>
    </row>
    <row r="48" spans="2:36" ht="19" x14ac:dyDescent="0.2">
      <c r="B48" s="94"/>
      <c r="C48" s="130" t="s">
        <v>46</v>
      </c>
      <c r="D48" s="143"/>
      <c r="E48" s="107"/>
      <c r="F48" s="107"/>
      <c r="G48" s="107"/>
      <c r="H48" s="107"/>
      <c r="I48" s="107"/>
      <c r="J48" s="107"/>
      <c r="K48" s="108"/>
      <c r="L48" s="108"/>
      <c r="M48" s="108"/>
      <c r="N48" s="107"/>
      <c r="O48" s="107"/>
      <c r="P48" s="107"/>
      <c r="Q48" s="107"/>
      <c r="R48" s="107"/>
      <c r="S48" s="107"/>
      <c r="T48" s="107"/>
      <c r="U48" s="107"/>
      <c r="V48" s="107"/>
      <c r="W48" s="107"/>
      <c r="X48" s="107"/>
      <c r="Y48" s="108"/>
      <c r="Z48" s="108"/>
      <c r="AA48" s="108"/>
      <c r="AB48" s="107"/>
      <c r="AC48" s="107"/>
      <c r="AD48" s="107"/>
      <c r="AE48" s="107"/>
      <c r="AF48" s="107"/>
      <c r="AG48" s="107"/>
      <c r="AH48" s="119"/>
      <c r="AI48" s="172" t="str">
        <f t="shared" si="5"/>
        <v/>
      </c>
      <c r="AJ48" s="96"/>
    </row>
    <row r="49" spans="2:36" ht="20" thickBot="1" x14ac:dyDescent="0.25">
      <c r="B49" s="94"/>
      <c r="C49" s="131" t="s">
        <v>47</v>
      </c>
      <c r="D49" s="144"/>
      <c r="E49" s="109"/>
      <c r="F49" s="109"/>
      <c r="G49" s="109"/>
      <c r="H49" s="109"/>
      <c r="I49" s="109"/>
      <c r="J49" s="109"/>
      <c r="K49" s="110"/>
      <c r="L49" s="110"/>
      <c r="M49" s="110"/>
      <c r="N49" s="109"/>
      <c r="O49" s="109"/>
      <c r="P49" s="109"/>
      <c r="Q49" s="109"/>
      <c r="R49" s="109"/>
      <c r="S49" s="109"/>
      <c r="T49" s="109"/>
      <c r="U49" s="109"/>
      <c r="V49" s="109"/>
      <c r="W49" s="109"/>
      <c r="X49" s="109"/>
      <c r="Y49" s="110"/>
      <c r="Z49" s="110"/>
      <c r="AA49" s="110"/>
      <c r="AB49" s="109"/>
      <c r="AC49" s="109"/>
      <c r="AD49" s="109"/>
      <c r="AE49" s="109"/>
      <c r="AF49" s="109"/>
      <c r="AG49" s="109"/>
      <c r="AH49" s="120"/>
      <c r="AI49" s="226" t="str">
        <f>IF(COUNTBLANK(D49:AG49)=30,"",AVERAGE(D49:AG49))</f>
        <v/>
      </c>
      <c r="AJ49" s="96"/>
    </row>
    <row r="50" spans="2:36" ht="17" thickBot="1" x14ac:dyDescent="0.25">
      <c r="B50" s="94"/>
      <c r="C50" s="221" t="s">
        <v>145</v>
      </c>
      <c r="D50" s="222" t="str">
        <f>IF(COUNTBLANK(D41:D49)=9,"",IF(SUM(D41:D49)&gt;0,0,IF(COUNTBLANK(D41:D49)&lt;&gt;0,"",1)))</f>
        <v/>
      </c>
      <c r="E50" s="222" t="str">
        <f t="shared" ref="E50:AG50" si="6">IF(COUNTBLANK(E41:E49)=9,"",IF(SUM(E41:E49)&gt;0,0,IF(COUNTBLANK(E41:E49)&lt;&gt;0,"",1)))</f>
        <v/>
      </c>
      <c r="F50" s="222" t="str">
        <f t="shared" si="6"/>
        <v/>
      </c>
      <c r="G50" s="222" t="str">
        <f t="shared" si="6"/>
        <v/>
      </c>
      <c r="H50" s="222" t="str">
        <f t="shared" si="6"/>
        <v/>
      </c>
      <c r="I50" s="222" t="str">
        <f t="shared" si="6"/>
        <v/>
      </c>
      <c r="J50" s="222" t="str">
        <f t="shared" si="6"/>
        <v/>
      </c>
      <c r="K50" s="222" t="str">
        <f t="shared" si="6"/>
        <v/>
      </c>
      <c r="L50" s="222" t="str">
        <f t="shared" si="6"/>
        <v/>
      </c>
      <c r="M50" s="222" t="str">
        <f t="shared" si="6"/>
        <v/>
      </c>
      <c r="N50" s="222" t="str">
        <f t="shared" si="6"/>
        <v/>
      </c>
      <c r="O50" s="222" t="str">
        <f t="shared" si="6"/>
        <v/>
      </c>
      <c r="P50" s="222" t="str">
        <f t="shared" si="6"/>
        <v/>
      </c>
      <c r="Q50" s="222" t="str">
        <f t="shared" si="6"/>
        <v/>
      </c>
      <c r="R50" s="222" t="str">
        <f t="shared" si="6"/>
        <v/>
      </c>
      <c r="S50" s="222" t="str">
        <f t="shared" si="6"/>
        <v/>
      </c>
      <c r="T50" s="222" t="str">
        <f t="shared" si="6"/>
        <v/>
      </c>
      <c r="U50" s="222" t="str">
        <f t="shared" si="6"/>
        <v/>
      </c>
      <c r="V50" s="222" t="str">
        <f t="shared" si="6"/>
        <v/>
      </c>
      <c r="W50" s="222" t="str">
        <f t="shared" si="6"/>
        <v/>
      </c>
      <c r="X50" s="222" t="str">
        <f t="shared" si="6"/>
        <v/>
      </c>
      <c r="Y50" s="222" t="str">
        <f t="shared" si="6"/>
        <v/>
      </c>
      <c r="Z50" s="222" t="str">
        <f t="shared" si="6"/>
        <v/>
      </c>
      <c r="AA50" s="222" t="str">
        <f t="shared" si="6"/>
        <v/>
      </c>
      <c r="AB50" s="222" t="str">
        <f t="shared" si="6"/>
        <v/>
      </c>
      <c r="AC50" s="222" t="str">
        <f t="shared" si="6"/>
        <v/>
      </c>
      <c r="AD50" s="222" t="str">
        <f t="shared" si="6"/>
        <v/>
      </c>
      <c r="AE50" s="222" t="str">
        <f t="shared" si="6"/>
        <v/>
      </c>
      <c r="AF50" s="222" t="str">
        <f t="shared" si="6"/>
        <v/>
      </c>
      <c r="AG50" s="222" t="str">
        <f t="shared" si="6"/>
        <v/>
      </c>
      <c r="AH50" s="224" t="str">
        <f>IF(COUNTBLANK(AH41:AH49)&lt;&gt;0,"",IF(SUM(AH41:AH49)=0,1,0))</f>
        <v/>
      </c>
      <c r="AI50" s="225" t="str">
        <f>IF(COUNTBLANK(D50:AG50)=30,"",AVERAGE(D50:AG50))</f>
        <v/>
      </c>
      <c r="AJ50" s="96"/>
    </row>
    <row r="51" spans="2:36" ht="19" x14ac:dyDescent="0.2">
      <c r="B51" s="94"/>
      <c r="C51" s="101" t="s">
        <v>48</v>
      </c>
      <c r="D51" s="146"/>
      <c r="E51" s="115"/>
      <c r="F51" s="115"/>
      <c r="G51" s="115"/>
      <c r="H51" s="115"/>
      <c r="I51" s="115"/>
      <c r="J51" s="115"/>
      <c r="K51" s="102"/>
      <c r="L51" s="102"/>
      <c r="M51" s="102"/>
      <c r="N51" s="115"/>
      <c r="O51" s="115"/>
      <c r="P51" s="115"/>
      <c r="Q51" s="115"/>
      <c r="R51" s="115"/>
      <c r="S51" s="115"/>
      <c r="T51" s="115"/>
      <c r="U51" s="115"/>
      <c r="V51" s="115"/>
      <c r="W51" s="115"/>
      <c r="X51" s="115"/>
      <c r="Y51" s="115"/>
      <c r="Z51" s="102"/>
      <c r="AA51" s="102"/>
      <c r="AB51" s="102"/>
      <c r="AC51" s="115"/>
      <c r="AD51" s="115"/>
      <c r="AE51" s="115"/>
      <c r="AF51" s="115"/>
      <c r="AG51" s="115"/>
      <c r="AH51" s="121"/>
      <c r="AI51" s="177"/>
      <c r="AJ51" s="96"/>
    </row>
    <row r="52" spans="2:36" ht="19" x14ac:dyDescent="0.2">
      <c r="B52" s="94"/>
      <c r="C52" s="148" t="s">
        <v>49</v>
      </c>
      <c r="D52" s="143"/>
      <c r="E52" s="107"/>
      <c r="F52" s="107"/>
      <c r="G52" s="107"/>
      <c r="H52" s="107"/>
      <c r="I52" s="107"/>
      <c r="J52" s="107"/>
      <c r="K52" s="108"/>
      <c r="L52" s="108"/>
      <c r="M52" s="108"/>
      <c r="N52" s="107"/>
      <c r="O52" s="107"/>
      <c r="P52" s="107"/>
      <c r="Q52" s="107"/>
      <c r="R52" s="107"/>
      <c r="S52" s="107"/>
      <c r="T52" s="107"/>
      <c r="U52" s="107"/>
      <c r="V52" s="107"/>
      <c r="W52" s="107"/>
      <c r="X52" s="107"/>
      <c r="Y52" s="107"/>
      <c r="Z52" s="108"/>
      <c r="AA52" s="108"/>
      <c r="AB52" s="108"/>
      <c r="AC52" s="107"/>
      <c r="AD52" s="107"/>
      <c r="AE52" s="107"/>
      <c r="AF52" s="107"/>
      <c r="AG52" s="107"/>
      <c r="AH52" s="119"/>
      <c r="AI52" s="173"/>
      <c r="AJ52" s="96"/>
    </row>
    <row r="53" spans="2:36" ht="19" x14ac:dyDescent="0.2">
      <c r="B53" s="94"/>
      <c r="C53" s="148" t="s">
        <v>50</v>
      </c>
      <c r="D53" s="143"/>
      <c r="E53" s="107"/>
      <c r="F53" s="107"/>
      <c r="G53" s="107"/>
      <c r="H53" s="107"/>
      <c r="I53" s="107"/>
      <c r="J53" s="107"/>
      <c r="K53" s="108"/>
      <c r="L53" s="108"/>
      <c r="M53" s="108"/>
      <c r="N53" s="107"/>
      <c r="O53" s="107"/>
      <c r="P53" s="107"/>
      <c r="Q53" s="107"/>
      <c r="R53" s="107"/>
      <c r="S53" s="107"/>
      <c r="T53" s="107"/>
      <c r="U53" s="107"/>
      <c r="V53" s="107"/>
      <c r="W53" s="107"/>
      <c r="X53" s="107"/>
      <c r="Y53" s="107"/>
      <c r="Z53" s="108"/>
      <c r="AA53" s="108"/>
      <c r="AB53" s="108"/>
      <c r="AC53" s="107"/>
      <c r="AD53" s="107"/>
      <c r="AE53" s="107"/>
      <c r="AF53" s="107"/>
      <c r="AG53" s="107"/>
      <c r="AH53" s="119"/>
      <c r="AI53" s="173"/>
      <c r="AJ53" s="96"/>
    </row>
    <row r="54" spans="2:36" ht="20" thickBot="1" x14ac:dyDescent="0.25">
      <c r="B54" s="94"/>
      <c r="C54" s="104" t="s">
        <v>51</v>
      </c>
      <c r="D54" s="149"/>
      <c r="E54" s="122"/>
      <c r="F54" s="122"/>
      <c r="G54" s="122"/>
      <c r="H54" s="122"/>
      <c r="I54" s="122"/>
      <c r="J54" s="122"/>
      <c r="K54" s="123"/>
      <c r="L54" s="123"/>
      <c r="M54" s="123"/>
      <c r="N54" s="122"/>
      <c r="O54" s="122"/>
      <c r="P54" s="122"/>
      <c r="Q54" s="122"/>
      <c r="R54" s="122"/>
      <c r="S54" s="122"/>
      <c r="T54" s="122"/>
      <c r="U54" s="122"/>
      <c r="V54" s="122"/>
      <c r="W54" s="122"/>
      <c r="X54" s="122"/>
      <c r="Y54" s="122"/>
      <c r="Z54" s="123"/>
      <c r="AA54" s="123"/>
      <c r="AB54" s="123"/>
      <c r="AC54" s="122"/>
      <c r="AD54" s="122"/>
      <c r="AE54" s="122"/>
      <c r="AF54" s="122"/>
      <c r="AG54" s="122"/>
      <c r="AH54" s="170"/>
      <c r="AI54" s="174"/>
      <c r="AJ54" s="96"/>
    </row>
    <row r="55" spans="2:36" ht="167.25" customHeight="1" thickBot="1" x14ac:dyDescent="0.25">
      <c r="B55" s="94"/>
      <c r="C55" s="105" t="s">
        <v>59</v>
      </c>
      <c r="D55" s="168"/>
      <c r="E55" s="165"/>
      <c r="F55" s="165"/>
      <c r="G55" s="165"/>
      <c r="H55" s="165"/>
      <c r="I55" s="165"/>
      <c r="J55" s="165"/>
      <c r="K55" s="165"/>
      <c r="L55" s="165"/>
      <c r="M55" s="165"/>
      <c r="N55" s="165"/>
      <c r="O55" s="165"/>
      <c r="P55" s="165"/>
      <c r="Q55" s="165"/>
      <c r="R55" s="165"/>
      <c r="S55" s="165"/>
      <c r="T55" s="165"/>
      <c r="U55" s="165"/>
      <c r="V55" s="165"/>
      <c r="W55" s="165"/>
      <c r="X55" s="165"/>
      <c r="Y55" s="165"/>
      <c r="Z55" s="165"/>
      <c r="AA55" s="165"/>
      <c r="AB55" s="165"/>
      <c r="AC55" s="165"/>
      <c r="AD55" s="165"/>
      <c r="AE55" s="165"/>
      <c r="AF55" s="165"/>
      <c r="AG55" s="165"/>
      <c r="AH55" s="166"/>
      <c r="AI55" s="167"/>
      <c r="AJ55" s="96"/>
    </row>
    <row r="56" spans="2:36" ht="17" thickBot="1" x14ac:dyDescent="0.25">
      <c r="B56" s="391" t="s">
        <v>133</v>
      </c>
      <c r="C56" s="392"/>
      <c r="D56" s="392"/>
      <c r="E56" s="392"/>
      <c r="F56" s="392"/>
      <c r="G56" s="392"/>
      <c r="H56" s="392"/>
      <c r="I56" s="392"/>
      <c r="J56" s="392"/>
      <c r="K56" s="392"/>
      <c r="L56" s="392"/>
      <c r="M56" s="392"/>
      <c r="N56" s="392"/>
      <c r="O56" s="392"/>
      <c r="P56" s="392"/>
      <c r="Q56" s="392"/>
      <c r="R56" s="392"/>
      <c r="S56" s="392"/>
      <c r="T56" s="392"/>
      <c r="U56" s="392"/>
      <c r="V56" s="392"/>
      <c r="W56" s="392"/>
      <c r="X56" s="392"/>
      <c r="Y56" s="392"/>
      <c r="Z56" s="392"/>
      <c r="AA56" s="392"/>
      <c r="AB56" s="392"/>
      <c r="AC56" s="392"/>
      <c r="AD56" s="392"/>
      <c r="AE56" s="392"/>
      <c r="AF56" s="392"/>
      <c r="AG56" s="392"/>
      <c r="AH56" s="392"/>
      <c r="AI56" s="392"/>
      <c r="AJ56" s="393"/>
    </row>
  </sheetData>
  <sheetProtection algorithmName="SHA-512" hashValue="N5igkLbJ8eYR/5vjjA3qsMUnuo5kCXrvhzsIj0UB1cDxq+msdmUV6pGHKgRAkTuUPhHlk5edok663hcYZirtxg==" saltValue="PnOiqHipmkEpgQzcfWLpwg==" spinCount="100000" sheet="1" objects="1" scenarios="1"/>
  <mergeCells count="10">
    <mergeCell ref="B56:AJ56"/>
    <mergeCell ref="D28:AI28"/>
    <mergeCell ref="D11:AI11"/>
    <mergeCell ref="C28:C29"/>
    <mergeCell ref="V8:AC8"/>
    <mergeCell ref="O8:U8"/>
    <mergeCell ref="G8:N8"/>
    <mergeCell ref="V9:AC9"/>
    <mergeCell ref="O9:U9"/>
    <mergeCell ref="G9:N9"/>
  </mergeCells>
  <conditionalFormatting sqref="AI13:AI21 D25:F25">
    <cfRule type="containsBlanks" dxfId="533" priority="41" stopIfTrue="1">
      <formula>LEN(TRIM(D13))=0</formula>
    </cfRule>
  </conditionalFormatting>
  <conditionalFormatting sqref="AI15:AI21">
    <cfRule type="cellIs" dxfId="532" priority="40" operator="equal">
      <formula>3</formula>
    </cfRule>
    <cfRule type="cellIs" dxfId="531" priority="42" operator="equal">
      <formula>2</formula>
    </cfRule>
    <cfRule type="cellIs" dxfId="530" priority="43" operator="equal">
      <formula>1</formula>
    </cfRule>
    <cfRule type="cellIs" dxfId="529" priority="44" operator="equal">
      <formula>0</formula>
    </cfRule>
  </conditionalFormatting>
  <conditionalFormatting sqref="AI23">
    <cfRule type="containsBlanks" dxfId="528" priority="36" stopIfTrue="1">
      <formula>LEN(TRIM(AI23))=0</formula>
    </cfRule>
  </conditionalFormatting>
  <conditionalFormatting sqref="AI23">
    <cfRule type="cellIs" dxfId="527" priority="35" operator="equal">
      <formula>3</formula>
    </cfRule>
    <cfRule type="cellIs" dxfId="526" priority="37" operator="equal">
      <formula>2</formula>
    </cfRule>
    <cfRule type="cellIs" dxfId="525" priority="38" operator="equal">
      <formula>1</formula>
    </cfRule>
    <cfRule type="cellIs" dxfId="524" priority="39" operator="equal">
      <formula>0</formula>
    </cfRule>
  </conditionalFormatting>
  <conditionalFormatting sqref="AI24">
    <cfRule type="containsBlanks" dxfId="523" priority="31" stopIfTrue="1">
      <formula>LEN(TRIM(AI24))=0</formula>
    </cfRule>
  </conditionalFormatting>
  <conditionalFormatting sqref="AI24">
    <cfRule type="cellIs" dxfId="522" priority="30" operator="equal">
      <formula>3</formula>
    </cfRule>
    <cfRule type="cellIs" dxfId="521" priority="32" operator="equal">
      <formula>2</formula>
    </cfRule>
    <cfRule type="cellIs" dxfId="520" priority="33" operator="equal">
      <formula>1</formula>
    </cfRule>
    <cfRule type="cellIs" dxfId="519" priority="34" operator="equal">
      <formula>0</formula>
    </cfRule>
  </conditionalFormatting>
  <conditionalFormatting sqref="D26:AI26">
    <cfRule type="containsBlanks" dxfId="518" priority="15" stopIfTrue="1">
      <formula>LEN(TRIM(D26))=0</formula>
    </cfRule>
  </conditionalFormatting>
  <conditionalFormatting sqref="H26 R26 AB26 E26">
    <cfRule type="containsBlanks" dxfId="517" priority="26">
      <formula>LEN(TRIM(E26))=0</formula>
    </cfRule>
  </conditionalFormatting>
  <conditionalFormatting sqref="H26 R26 AB26 E26">
    <cfRule type="cellIs" dxfId="516" priority="22" operator="equal">
      <formula>3</formula>
    </cfRule>
    <cfRule type="cellIs" dxfId="515" priority="23" operator="equal">
      <formula>2</formula>
    </cfRule>
    <cfRule type="cellIs" dxfId="514" priority="24" operator="equal">
      <formula>1</formula>
    </cfRule>
    <cfRule type="cellIs" dxfId="513" priority="25" operator="equal">
      <formula>0</formula>
    </cfRule>
  </conditionalFormatting>
  <conditionalFormatting sqref="K26 U26 AE26">
    <cfRule type="containsBlanks" dxfId="512" priority="21">
      <formula>LEN(TRIM(K26))=0</formula>
    </cfRule>
  </conditionalFormatting>
  <conditionalFormatting sqref="K26 U26 AE26">
    <cfRule type="cellIs" dxfId="511" priority="17" operator="equal">
      <formula>3</formula>
    </cfRule>
    <cfRule type="cellIs" dxfId="510" priority="18" operator="equal">
      <formula>2</formula>
    </cfRule>
    <cfRule type="cellIs" dxfId="509" priority="19" operator="equal">
      <formula>1</formula>
    </cfRule>
    <cfRule type="cellIs" dxfId="508" priority="20" operator="equal">
      <formula>0</formula>
    </cfRule>
  </conditionalFormatting>
  <conditionalFormatting sqref="K26 U26 AE26">
    <cfRule type="containsBlanks" dxfId="507" priority="16">
      <formula>LEN(TRIM(K26))=0</formula>
    </cfRule>
  </conditionalFormatting>
  <conditionalFormatting sqref="D26:AI26">
    <cfRule type="cellIs" dxfId="506" priority="14" operator="equal">
      <formula>3</formula>
    </cfRule>
    <cfRule type="cellIs" dxfId="505" priority="27" operator="equal">
      <formula>2</formula>
    </cfRule>
    <cfRule type="cellIs" dxfId="504" priority="28" operator="equal">
      <formula>1</formula>
    </cfRule>
    <cfRule type="cellIs" dxfId="503" priority="29" operator="equal">
      <formula>0</formula>
    </cfRule>
  </conditionalFormatting>
  <conditionalFormatting sqref="G25:AI25">
    <cfRule type="containsBlanks" dxfId="502" priority="13" stopIfTrue="1">
      <formula>LEN(TRIM(G25))=0</formula>
    </cfRule>
  </conditionalFormatting>
  <conditionalFormatting sqref="AI30:AI54">
    <cfRule type="containsBlanks" dxfId="501" priority="6" stopIfTrue="1">
      <formula>LEN(TRIM(AI30))=0</formula>
    </cfRule>
  </conditionalFormatting>
  <conditionalFormatting sqref="AI39 AI30:AI37">
    <cfRule type="cellIs" dxfId="500" priority="11" operator="between">
      <formula>0</formula>
      <formula>0.25</formula>
    </cfRule>
    <cfRule type="cellIs" dxfId="499" priority="12" operator="between">
      <formula>0.25</formula>
      <formula>0.5</formula>
    </cfRule>
  </conditionalFormatting>
  <conditionalFormatting sqref="AI38">
    <cfRule type="cellIs" dxfId="498" priority="7" operator="between">
      <formula>0</formula>
      <formula>0.25</formula>
    </cfRule>
    <cfRule type="cellIs" dxfId="497" priority="8" operator="between">
      <formula>0.25</formula>
      <formula>0.5</formula>
    </cfRule>
    <cfRule type="cellIs" dxfId="496" priority="9" operator="between">
      <formula>0.5</formula>
      <formula>0.75</formula>
    </cfRule>
    <cfRule type="cellIs" dxfId="495" priority="10" operator="between">
      <formula>0.75</formula>
      <formula>1</formula>
    </cfRule>
  </conditionalFormatting>
  <conditionalFormatting sqref="AI22">
    <cfRule type="containsBlanks" dxfId="494" priority="2" stopIfTrue="1">
      <formula>LEN(TRIM(AI22))=0</formula>
    </cfRule>
  </conditionalFormatting>
  <conditionalFormatting sqref="AI22">
    <cfRule type="cellIs" dxfId="493" priority="1" operator="equal">
      <formula>3</formula>
    </cfRule>
    <cfRule type="cellIs" dxfId="492" priority="3" operator="equal">
      <formula>2</formula>
    </cfRule>
    <cfRule type="cellIs" dxfId="491" priority="4" operator="equal">
      <formula>1</formula>
    </cfRule>
    <cfRule type="cellIs" dxfId="490" priority="5" operator="equal">
      <formula>0</formula>
    </cfRule>
  </conditionalFormatting>
  <dataValidations count="7">
    <dataValidation type="decimal" errorStyle="warning" allowBlank="1" showErrorMessage="1" error="The weight is outside the expected weight range. Check that the weight is correct and stated in gram." sqref="D13:AG13" xr:uid="{DD637494-C6B0-4371-AFA8-398F530DE0A9}">
      <formula1>10</formula1>
      <formula2>100</formula2>
    </dataValidation>
    <dataValidation type="decimal" errorStyle="warning" allowBlank="1" showErrorMessage="1" error="The length is outside the expected range. Check that the length is correct and stated in cm." sqref="D14:AG14" xr:uid="{2396BDCC-D7CE-459C-AE36-F4B7E23FC0F3}">
      <formula1>5</formula1>
      <formula2>25</formula2>
    </dataValidation>
    <dataValidation type="whole" allowBlank="1" showErrorMessage="1" error="The score is outside the range (0-3)" sqref="D16:AG24" xr:uid="{FAECA4F5-19FC-49FF-A89C-1B6EA693A8AB}">
      <formula1>0</formula1>
      <formula2>3</formula2>
    </dataValidation>
    <dataValidation type="whole" allowBlank="1" showInputMessage="1" showErrorMessage="1" error="The score is outside the interval (1-2). Write 1 for male and 2 for female." sqref="D40:AG40" xr:uid="{8963447A-5519-463D-97D3-3AD7E29C4540}">
      <formula1>1</formula1>
      <formula2>2</formula2>
    </dataValidation>
    <dataValidation type="whole" allowBlank="1" showErrorMessage="1" error="The score is outside the interval (0-1)" sqref="D41:AG46" xr:uid="{A97185E9-1009-4314-AC35-7FA07E63F75B}">
      <formula1>0</formula1>
      <formula2>1</formula2>
    </dataValidation>
    <dataValidation type="whole" allowBlank="1" showInputMessage="1" showErrorMessage="1" error="The score is outside the interval (0-1)" sqref="D31:AG39" xr:uid="{F886B33A-6527-40A6-9C38-EF4904681DDA}">
      <formula1>0</formula1>
      <formula2>1</formula2>
    </dataValidation>
    <dataValidation type="whole" allowBlank="1" showErrorMessage="1" error="Liver color is outside the range (1-6)" sqref="D30:AG30" xr:uid="{7A072C45-DF98-4459-BD5B-133DD5C94AEF}">
      <formula1>1</formula1>
      <formula2>6</formula2>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428BB-D213-42CA-9778-E608D476C4BD}">
  <dimension ref="A1:AO56"/>
  <sheetViews>
    <sheetView zoomScale="80" zoomScaleNormal="80" zoomScaleSheetLayoutView="50" workbookViewId="0">
      <pane xSplit="3" ySplit="12" topLeftCell="D13" activePane="bottomRight" state="frozen"/>
      <selection activeCell="AL54" sqref="AL54"/>
      <selection pane="topRight" activeCell="AL54" sqref="AL54"/>
      <selection pane="bottomLeft" activeCell="AL54" sqref="AL54"/>
      <selection pane="bottomRight" activeCell="O9" sqref="O9:U9"/>
    </sheetView>
  </sheetViews>
  <sheetFormatPr baseColWidth="10" defaultColWidth="12.5" defaultRowHeight="16" x14ac:dyDescent="0.2"/>
  <cols>
    <col min="1" max="1" width="5.1640625" style="134" customWidth="1"/>
    <col min="2" max="2" width="2.5" style="51" customWidth="1"/>
    <col min="3" max="3" width="33.1640625" style="51" bestFit="1" customWidth="1"/>
    <col min="4" max="33" width="6.6640625" style="51" customWidth="1"/>
    <col min="34" max="34" width="8" style="51" hidden="1" customWidth="1"/>
    <col min="35" max="35" width="18.5" style="51" customWidth="1"/>
    <col min="36" max="36" width="1.6640625" style="51" customWidth="1"/>
    <col min="37" max="37" width="7" style="134" customWidth="1"/>
    <col min="38" max="40" width="12.5" style="134"/>
    <col min="41" max="41" width="26.6640625" style="134" customWidth="1"/>
    <col min="42" max="16384" width="12.5" style="51"/>
  </cols>
  <sheetData>
    <row r="1" spans="1:41" ht="17" thickBot="1" x14ac:dyDescent="0.25"/>
    <row r="2" spans="1:41" x14ac:dyDescent="0.2">
      <c r="A2" s="51"/>
      <c r="B2" s="86"/>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87"/>
      <c r="AK2" s="51"/>
      <c r="AL2" s="51"/>
      <c r="AM2" s="51"/>
      <c r="AN2" s="51"/>
      <c r="AO2" s="51"/>
    </row>
    <row r="3" spans="1:41" x14ac:dyDescent="0.2">
      <c r="A3" s="51"/>
      <c r="B3" s="94"/>
      <c r="C3" s="214"/>
      <c r="D3" s="214"/>
      <c r="E3" s="214"/>
      <c r="F3" s="214"/>
      <c r="G3" s="214"/>
      <c r="H3" s="214"/>
      <c r="I3" s="214"/>
      <c r="J3" s="214"/>
      <c r="K3" s="214"/>
      <c r="L3" s="214"/>
      <c r="M3" s="214"/>
      <c r="N3" s="214"/>
      <c r="O3" s="214"/>
      <c r="P3" s="214"/>
      <c r="Q3" s="214"/>
      <c r="R3" s="214"/>
      <c r="S3" s="214"/>
      <c r="T3" s="214"/>
      <c r="U3" s="214"/>
      <c r="V3" s="214"/>
      <c r="W3" s="214"/>
      <c r="X3" s="214"/>
      <c r="Y3" s="214"/>
      <c r="Z3" s="214"/>
      <c r="AA3" s="214"/>
      <c r="AB3" s="214"/>
      <c r="AC3" s="214"/>
      <c r="AD3" s="214"/>
      <c r="AE3" s="214"/>
      <c r="AF3" s="214"/>
      <c r="AG3" s="214"/>
      <c r="AH3" s="214"/>
      <c r="AI3" s="214"/>
      <c r="AJ3" s="96"/>
      <c r="AK3" s="51"/>
      <c r="AL3" s="51"/>
      <c r="AM3" s="51"/>
      <c r="AN3" s="51"/>
      <c r="AO3" s="51"/>
    </row>
    <row r="4" spans="1:41" x14ac:dyDescent="0.2">
      <c r="A4" s="51"/>
      <c r="B4" s="9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96"/>
      <c r="AK4" s="51"/>
      <c r="AL4" s="51"/>
      <c r="AM4" s="51"/>
      <c r="AN4" s="51"/>
      <c r="AO4" s="51"/>
    </row>
    <row r="5" spans="1:41" x14ac:dyDescent="0.2">
      <c r="A5" s="51"/>
      <c r="B5" s="94"/>
      <c r="C5" s="214"/>
      <c r="D5" s="214"/>
      <c r="E5" s="214"/>
      <c r="F5" s="214"/>
      <c r="G5" s="214"/>
      <c r="H5" s="214"/>
      <c r="I5" s="214"/>
      <c r="J5" s="214"/>
      <c r="K5" s="214"/>
      <c r="L5" s="214"/>
      <c r="M5" s="214"/>
      <c r="N5" s="214"/>
      <c r="O5" s="214"/>
      <c r="P5" s="214"/>
      <c r="Q5" s="214"/>
      <c r="R5" s="214"/>
      <c r="S5" s="214"/>
      <c r="T5" s="214"/>
      <c r="U5" s="214"/>
      <c r="V5" s="214"/>
      <c r="W5" s="214"/>
      <c r="X5" s="214"/>
      <c r="Y5" s="214"/>
      <c r="Z5" s="214"/>
      <c r="AA5" s="214"/>
      <c r="AB5" s="214"/>
      <c r="AC5" s="214"/>
      <c r="AD5" s="214"/>
      <c r="AE5" s="214"/>
      <c r="AF5" s="214"/>
      <c r="AG5" s="214"/>
      <c r="AH5" s="214"/>
      <c r="AI5" s="214"/>
      <c r="AJ5" s="96"/>
      <c r="AK5" s="51"/>
      <c r="AL5" s="51"/>
      <c r="AM5" s="51"/>
      <c r="AN5" s="51"/>
      <c r="AO5" s="51"/>
    </row>
    <row r="6" spans="1:41" x14ac:dyDescent="0.2">
      <c r="A6" s="51"/>
      <c r="B6" s="94"/>
      <c r="C6" s="214"/>
      <c r="D6" s="214"/>
      <c r="E6" s="214"/>
      <c r="F6" s="214"/>
      <c r="G6" s="214"/>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96"/>
      <c r="AK6" s="51"/>
      <c r="AL6" s="51"/>
      <c r="AM6" s="51"/>
      <c r="AN6" s="51"/>
      <c r="AO6" s="51"/>
    </row>
    <row r="7" spans="1:41" ht="17" thickBot="1" x14ac:dyDescent="0.25">
      <c r="A7" s="51"/>
      <c r="B7" s="94"/>
      <c r="C7" s="214"/>
      <c r="D7" s="214"/>
      <c r="E7" s="214"/>
      <c r="F7" s="214"/>
      <c r="G7" s="214"/>
      <c r="H7" s="214"/>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4"/>
      <c r="AI7" s="214"/>
      <c r="AJ7" s="96"/>
      <c r="AK7" s="51"/>
      <c r="AL7" s="51"/>
      <c r="AM7" s="51"/>
      <c r="AN7" s="51"/>
      <c r="AO7" s="51"/>
    </row>
    <row r="8" spans="1:41" s="90" customFormat="1" ht="15" x14ac:dyDescent="0.2">
      <c r="B8" s="88"/>
      <c r="C8" s="211"/>
      <c r="D8" s="211"/>
      <c r="E8" s="211"/>
      <c r="F8" s="211"/>
      <c r="G8" s="394" t="s">
        <v>56</v>
      </c>
      <c r="H8" s="395"/>
      <c r="I8" s="395"/>
      <c r="J8" s="395"/>
      <c r="K8" s="395"/>
      <c r="L8" s="395"/>
      <c r="M8" s="395"/>
      <c r="N8" s="396"/>
      <c r="O8" s="394" t="s">
        <v>55</v>
      </c>
      <c r="P8" s="395"/>
      <c r="Q8" s="395"/>
      <c r="R8" s="395"/>
      <c r="S8" s="395"/>
      <c r="T8" s="395"/>
      <c r="U8" s="396"/>
      <c r="V8" s="394" t="s">
        <v>54</v>
      </c>
      <c r="W8" s="395"/>
      <c r="X8" s="395"/>
      <c r="Y8" s="395"/>
      <c r="Z8" s="395"/>
      <c r="AA8" s="395"/>
      <c r="AB8" s="395"/>
      <c r="AC8" s="396"/>
      <c r="AD8" s="211"/>
      <c r="AE8" s="209"/>
      <c r="AF8" s="209"/>
      <c r="AG8" s="209"/>
      <c r="AH8" s="209"/>
      <c r="AI8" s="209"/>
      <c r="AJ8" s="89"/>
    </row>
    <row r="9" spans="1:41" s="93" customFormat="1" ht="20" thickBot="1" x14ac:dyDescent="0.25">
      <c r="B9" s="91"/>
      <c r="C9" s="212"/>
      <c r="D9" s="212"/>
      <c r="E9" s="212"/>
      <c r="F9" s="212"/>
      <c r="G9" s="400"/>
      <c r="H9" s="401"/>
      <c r="I9" s="401"/>
      <c r="J9" s="401"/>
      <c r="K9" s="401"/>
      <c r="L9" s="401"/>
      <c r="M9" s="401"/>
      <c r="N9" s="402"/>
      <c r="O9" s="400">
        <v>6</v>
      </c>
      <c r="P9" s="401"/>
      <c r="Q9" s="401"/>
      <c r="R9" s="401"/>
      <c r="S9" s="401"/>
      <c r="T9" s="401"/>
      <c r="U9" s="402"/>
      <c r="V9" s="397"/>
      <c r="W9" s="398"/>
      <c r="X9" s="398"/>
      <c r="Y9" s="398"/>
      <c r="Z9" s="398"/>
      <c r="AA9" s="398"/>
      <c r="AB9" s="398"/>
      <c r="AC9" s="399"/>
      <c r="AD9" s="212"/>
      <c r="AE9" s="210"/>
      <c r="AF9" s="210"/>
      <c r="AG9" s="210"/>
      <c r="AH9" s="210"/>
      <c r="AI9" s="210"/>
      <c r="AJ9" s="92"/>
    </row>
    <row r="10" spans="1:41" ht="17" thickBot="1" x14ac:dyDescent="0.25">
      <c r="B10" s="94"/>
      <c r="C10" s="95"/>
      <c r="D10" s="95"/>
      <c r="E10" s="95"/>
      <c r="F10" s="95"/>
      <c r="G10" s="95"/>
      <c r="H10" s="95"/>
      <c r="I10" s="95"/>
      <c r="J10" s="95"/>
      <c r="K10" s="95"/>
      <c r="L10" s="95"/>
      <c r="M10" s="95"/>
      <c r="N10" s="95"/>
      <c r="O10" s="95"/>
      <c r="P10" s="213"/>
      <c r="Q10" s="213"/>
      <c r="R10" s="213"/>
      <c r="S10" s="213"/>
      <c r="T10" s="213"/>
      <c r="U10" s="213"/>
      <c r="V10" s="213"/>
      <c r="W10" s="213"/>
      <c r="X10" s="213"/>
      <c r="Y10" s="213"/>
      <c r="Z10" s="213"/>
      <c r="AA10" s="213"/>
      <c r="AB10" s="213"/>
      <c r="AC10" s="213"/>
      <c r="AD10" s="95"/>
      <c r="AE10" s="95"/>
      <c r="AF10" s="95"/>
      <c r="AG10" s="95"/>
      <c r="AH10" s="95"/>
      <c r="AI10" s="95"/>
      <c r="AJ10" s="96"/>
    </row>
    <row r="11" spans="1:41" ht="22" thickBot="1" x14ac:dyDescent="0.25">
      <c r="B11" s="94"/>
      <c r="C11" s="97"/>
      <c r="D11" s="384" t="s">
        <v>62</v>
      </c>
      <c r="E11" s="384"/>
      <c r="F11" s="384"/>
      <c r="G11" s="384"/>
      <c r="H11" s="384"/>
      <c r="I11" s="384"/>
      <c r="J11" s="384"/>
      <c r="K11" s="384"/>
      <c r="L11" s="384"/>
      <c r="M11" s="384"/>
      <c r="N11" s="384"/>
      <c r="O11" s="384"/>
      <c r="P11" s="384"/>
      <c r="Q11" s="384"/>
      <c r="R11" s="384"/>
      <c r="S11" s="384"/>
      <c r="T11" s="384"/>
      <c r="U11" s="384"/>
      <c r="V11" s="384"/>
      <c r="W11" s="384"/>
      <c r="X11" s="384"/>
      <c r="Y11" s="384"/>
      <c r="Z11" s="384"/>
      <c r="AA11" s="384"/>
      <c r="AB11" s="384"/>
      <c r="AC11" s="384"/>
      <c r="AD11" s="384"/>
      <c r="AE11" s="384"/>
      <c r="AF11" s="384"/>
      <c r="AG11" s="384"/>
      <c r="AH11" s="384"/>
      <c r="AI11" s="385"/>
      <c r="AJ11" s="96"/>
    </row>
    <row r="12" spans="1:41" ht="22" thickBot="1" x14ac:dyDescent="0.25">
      <c r="B12" s="94"/>
      <c r="C12" s="158"/>
      <c r="D12" s="215">
        <v>1</v>
      </c>
      <c r="E12" s="216">
        <v>2</v>
      </c>
      <c r="F12" s="216">
        <v>3</v>
      </c>
      <c r="G12" s="216">
        <v>4</v>
      </c>
      <c r="H12" s="216">
        <v>5</v>
      </c>
      <c r="I12" s="216">
        <v>6</v>
      </c>
      <c r="J12" s="216">
        <v>7</v>
      </c>
      <c r="K12" s="216">
        <v>8</v>
      </c>
      <c r="L12" s="216">
        <v>9</v>
      </c>
      <c r="M12" s="216">
        <v>10</v>
      </c>
      <c r="N12" s="216">
        <v>11</v>
      </c>
      <c r="O12" s="216">
        <v>12</v>
      </c>
      <c r="P12" s="216">
        <v>13</v>
      </c>
      <c r="Q12" s="216">
        <v>14</v>
      </c>
      <c r="R12" s="127">
        <v>15</v>
      </c>
      <c r="S12" s="216">
        <v>16</v>
      </c>
      <c r="T12" s="216">
        <v>17</v>
      </c>
      <c r="U12" s="216">
        <v>18</v>
      </c>
      <c r="V12" s="216">
        <v>19</v>
      </c>
      <c r="W12" s="216">
        <v>20</v>
      </c>
      <c r="X12" s="216">
        <v>21</v>
      </c>
      <c r="Y12" s="216">
        <v>22</v>
      </c>
      <c r="Z12" s="216">
        <v>23</v>
      </c>
      <c r="AA12" s="216">
        <v>24</v>
      </c>
      <c r="AB12" s="216">
        <v>25</v>
      </c>
      <c r="AC12" s="216">
        <v>26</v>
      </c>
      <c r="AD12" s="216">
        <v>27</v>
      </c>
      <c r="AE12" s="216">
        <v>28</v>
      </c>
      <c r="AF12" s="216">
        <v>29</v>
      </c>
      <c r="AG12" s="98">
        <v>30</v>
      </c>
      <c r="AH12" s="99" t="s">
        <v>2</v>
      </c>
      <c r="AI12" s="100" t="s">
        <v>60</v>
      </c>
      <c r="AJ12" s="96"/>
    </row>
    <row r="13" spans="1:41" ht="17" thickBot="1" x14ac:dyDescent="0.25">
      <c r="B13" s="94"/>
      <c r="C13" s="118" t="s">
        <v>24</v>
      </c>
      <c r="D13" s="141"/>
      <c r="E13" s="138"/>
      <c r="F13" s="138"/>
      <c r="G13" s="138"/>
      <c r="H13" s="138"/>
      <c r="I13" s="141"/>
      <c r="J13" s="141"/>
      <c r="K13" s="138"/>
      <c r="L13" s="138"/>
      <c r="M13" s="138"/>
      <c r="N13" s="138"/>
      <c r="O13" s="138"/>
      <c r="P13" s="138"/>
      <c r="Q13" s="138"/>
      <c r="R13" s="138"/>
      <c r="S13" s="138"/>
      <c r="T13" s="138"/>
      <c r="U13" s="138"/>
      <c r="V13" s="138"/>
      <c r="W13" s="138"/>
      <c r="X13" s="138"/>
      <c r="Y13" s="138"/>
      <c r="Z13" s="138"/>
      <c r="AA13" s="141"/>
      <c r="AB13" s="138"/>
      <c r="AC13" s="138"/>
      <c r="AD13" s="138"/>
      <c r="AE13" s="138"/>
      <c r="AF13" s="138"/>
      <c r="AG13" s="138"/>
      <c r="AH13" s="103">
        <f>30-COUNTBLANK(D13:AG13)</f>
        <v>0</v>
      </c>
      <c r="AI13" s="227"/>
      <c r="AJ13" s="96"/>
    </row>
    <row r="14" spans="1:41" ht="17" thickBot="1" x14ac:dyDescent="0.25">
      <c r="B14" s="94"/>
      <c r="C14" s="114" t="s">
        <v>25</v>
      </c>
      <c r="D14" s="142"/>
      <c r="E14" s="139"/>
      <c r="F14" s="139"/>
      <c r="G14" s="139"/>
      <c r="H14" s="139"/>
      <c r="I14" s="139"/>
      <c r="J14" s="142"/>
      <c r="K14" s="139"/>
      <c r="L14" s="139"/>
      <c r="M14" s="139"/>
      <c r="N14" s="139"/>
      <c r="O14" s="139"/>
      <c r="P14" s="139"/>
      <c r="Q14" s="139"/>
      <c r="R14" s="139"/>
      <c r="S14" s="139"/>
      <c r="T14" s="139"/>
      <c r="U14" s="139"/>
      <c r="V14" s="139"/>
      <c r="W14" s="139"/>
      <c r="X14" s="139"/>
      <c r="Y14" s="139"/>
      <c r="Z14" s="139"/>
      <c r="AA14" s="142"/>
      <c r="AB14" s="139"/>
      <c r="AC14" s="139"/>
      <c r="AD14" s="139"/>
      <c r="AE14" s="139"/>
      <c r="AF14" s="139"/>
      <c r="AG14" s="139"/>
      <c r="AH14" s="103">
        <f>30-COUNTBLANK(D14:AG14)</f>
        <v>0</v>
      </c>
      <c r="AI14" s="228"/>
      <c r="AJ14" s="96"/>
    </row>
    <row r="15" spans="1:41" x14ac:dyDescent="0.2">
      <c r="B15" s="94"/>
      <c r="C15" s="157" t="s">
        <v>57</v>
      </c>
      <c r="D15" s="202" t="str" cm="1">
        <f t="array" ref="D15">+IF(COUNTBLANK(D13:D14)&gt;0,"",_xlfn.IFS((10^(3.516)*D13/(10*D14)^(2.559))&gt;=1,0,(10^(3.516)*D13/(10*D14)^(2.559))&gt;=0.9,1,(10^(3.516)*D13/(10*D14)^(2.559))&gt;=0.75,2,(10^(3.516)*D13/(10*D14)^(2.559))&lt;0.75,3))</f>
        <v/>
      </c>
      <c r="E15" s="163" t="str" cm="1">
        <f t="array" ref="E15">+IF(COUNTBLANK(E13:E14)&gt;0,"",_xlfn.IFS((10^(3.516)*E13/(10*E14)^(2.559))&gt;=1,0,(10^(3.516)*E13/(10*E14)^(2.559))&gt;=0.9,1,(10^(3.516)*E13/(10*E14)^(2.559))&gt;=0.75,2,(10^(3.516)*E13/(10*E14)^(2.559))&lt;0.75,3))</f>
        <v/>
      </c>
      <c r="F15" s="163" t="str" cm="1">
        <f t="array" ref="F15">+IF(COUNTBLANK(F13:F14)&gt;0,"",_xlfn.IFS((10^(3.516)*F13/(10*F14)^(2.559))&gt;=1,0,(10^(3.516)*F13/(10*F14)^(2.559))&gt;=0.9,1,(10^(3.516)*F13/(10*F14)^(2.559))&gt;=0.75,2,(10^(3.516)*F13/(10*F14)^(2.559))&lt;0.75,3))</f>
        <v/>
      </c>
      <c r="G15" s="163" t="str" cm="1">
        <f t="array" ref="G15">+IF(COUNTBLANK(G13:G14)&gt;0,"",_xlfn.IFS((10^(3.516)*G13/(10*G14)^(2.559))&gt;=1,0,(10^(3.516)*G13/(10*G14)^(2.559))&gt;=0.9,1,(10^(3.516)*G13/(10*G14)^(2.559))&gt;=0.75,2,(10^(3.516)*G13/(10*G14)^(2.559))&lt;0.75,3))</f>
        <v/>
      </c>
      <c r="H15" s="163" t="str" cm="1">
        <f t="array" ref="H15">+IF(COUNTBLANK(H13:H14)&gt;0,"",_xlfn.IFS((10^(3.516)*H13/(10*H14)^(2.559))&gt;=1,0,(10^(3.516)*H13/(10*H14)^(2.559))&gt;=0.9,1,(10^(3.516)*H13/(10*H14)^(2.559))&gt;=0.75,2,(10^(3.516)*H13/(10*H14)^(2.559))&lt;0.75,3))</f>
        <v/>
      </c>
      <c r="I15" s="163" t="str" cm="1">
        <f t="array" ref="I15">+IF(COUNTBLANK(I13:I14)&gt;0,"",_xlfn.IFS((10^(3.516)*I13/(10*I14)^(2.559))&gt;=1,0,(10^(3.516)*I13/(10*I14)^(2.559))&gt;=0.9,1,(10^(3.516)*I13/(10*I14)^(2.559))&gt;=0.75,2,(10^(3.516)*I13/(10*I14)^(2.559))&lt;0.75,3))</f>
        <v/>
      </c>
      <c r="J15" s="163" t="str" cm="1">
        <f t="array" ref="J15">+IF(COUNTBLANK(J13:J14)&gt;0,"",_xlfn.IFS((10^(3.516)*J13/(10*J14)^(2.559))&gt;=1,0,(10^(3.516)*J13/(10*J14)^(2.559))&gt;=0.9,1,(10^(3.516)*J13/(10*J14)^(2.559))&gt;=0.75,2,(10^(3.516)*J13/(10*J14)^(2.559))&lt;0.75,3))</f>
        <v/>
      </c>
      <c r="K15" s="163" t="str" cm="1">
        <f t="array" ref="K15">+IF(COUNTBLANK(K13:K14)&gt;0,"",_xlfn.IFS((10^(3.516)*K13/(10*K14)^(2.559))&gt;=1,0,(10^(3.516)*K13/(10*K14)^(2.559))&gt;=0.9,1,(10^(3.516)*K13/(10*K14)^(2.559))&gt;=0.75,2,(10^(3.516)*K13/(10*K14)^(2.559))&lt;0.75,3))</f>
        <v/>
      </c>
      <c r="L15" s="163" t="str" cm="1">
        <f t="array" ref="L15">+IF(COUNTBLANK(L13:L14)&gt;0,"",_xlfn.IFS((10^(3.516)*L13/(10*L14)^(2.559))&gt;=1,0,(10^(3.516)*L13/(10*L14)^(2.559))&gt;=0.9,1,(10^(3.516)*L13/(10*L14)^(2.559))&gt;=0.75,2,(10^(3.516)*L13/(10*L14)^(2.559))&lt;0.75,3))</f>
        <v/>
      </c>
      <c r="M15" s="163" t="str" cm="1">
        <f t="array" ref="M15">+IF(COUNTBLANK(M13:M14)&gt;0,"",_xlfn.IFS((10^(3.516)*M13/(10*M14)^(2.559))&gt;=1,0,(10^(3.516)*M13/(10*M14)^(2.559))&gt;=0.9,1,(10^(3.516)*M13/(10*M14)^(2.559))&gt;=0.75,2,(10^(3.516)*M13/(10*M14)^(2.559))&lt;0.75,3))</f>
        <v/>
      </c>
      <c r="N15" s="163" t="str" cm="1">
        <f t="array" ref="N15">+IF(COUNTBLANK(N13:N14)&gt;0,"",_xlfn.IFS((10^(3.516)*N13/(10*N14)^(2.559))&gt;=1,0,(10^(3.516)*N13/(10*N14)^(2.559))&gt;=0.9,1,(10^(3.516)*N13/(10*N14)^(2.559))&gt;=0.75,2,(10^(3.516)*N13/(10*N14)^(2.559))&lt;0.75,3))</f>
        <v/>
      </c>
      <c r="O15" s="163" t="str" cm="1">
        <f t="array" ref="O15">+IF(COUNTBLANK(O13:O14)&gt;0,"",_xlfn.IFS((10^(3.516)*O13/(10*O14)^(2.559))&gt;=1,0,(10^(3.516)*O13/(10*O14)^(2.559))&gt;=0.9,1,(10^(3.516)*O13/(10*O14)^(2.559))&gt;=0.75,2,(10^(3.516)*O13/(10*O14)^(2.559))&lt;0.75,3))</f>
        <v/>
      </c>
      <c r="P15" s="163" t="str" cm="1">
        <f t="array" ref="P15">+IF(COUNTBLANK(P13:P14)&gt;0,"",_xlfn.IFS((10^(3.516)*P13/(10*P14)^(2.559))&gt;=1,0,(10^(3.516)*P13/(10*P14)^(2.559))&gt;=0.9,1,(10^(3.516)*P13/(10*P14)^(2.559))&gt;=0.75,2,(10^(3.516)*P13/(10*P14)^(2.559))&lt;0.75,3))</f>
        <v/>
      </c>
      <c r="Q15" s="163" t="str" cm="1">
        <f t="array" ref="Q15">+IF(COUNTBLANK(Q13:Q14)&gt;0,"",_xlfn.IFS((10^(3.516)*Q13/(10*Q14)^(2.559))&gt;=1,0,(10^(3.516)*Q13/(10*Q14)^(2.559))&gt;=0.9,1,(10^(3.516)*Q13/(10*Q14)^(2.559))&gt;=0.75,2,(10^(3.516)*Q13/(10*Q14)^(2.559))&lt;0.75,3))</f>
        <v/>
      </c>
      <c r="R15" s="163" t="str" cm="1">
        <f t="array" ref="R15">+IF(COUNTBLANK(R13:R14)&gt;0,"",_xlfn.IFS((10^(3.516)*R13/(10*R14)^(2.559))&gt;=1,0,(10^(3.516)*R13/(10*R14)^(2.559))&gt;=0.9,1,(10^(3.516)*R13/(10*R14)^(2.559))&gt;=0.75,2,(10^(3.516)*R13/(10*R14)^(2.559))&lt;0.75,3))</f>
        <v/>
      </c>
      <c r="S15" s="163" t="str" cm="1">
        <f t="array" ref="S15">+IF(COUNTBLANK(S13:S14)&gt;0,"",_xlfn.IFS((10^(3.516)*S13/(10*S14)^(2.559))&gt;=1,0,(10^(3.516)*S13/(10*S14)^(2.559))&gt;=0.9,1,(10^(3.516)*S13/(10*S14)^(2.559))&gt;=0.75,2,(10^(3.516)*S13/(10*S14)^(2.559))&lt;0.75,3))</f>
        <v/>
      </c>
      <c r="T15" s="163" t="str" cm="1">
        <f t="array" ref="T15">+IF(COUNTBLANK(T13:T14)&gt;0,"",_xlfn.IFS((10^(3.516)*T13/(10*T14)^(2.559))&gt;=1,0,(10^(3.516)*T13/(10*T14)^(2.559))&gt;=0.9,1,(10^(3.516)*T13/(10*T14)^(2.559))&gt;=0.75,2,(10^(3.516)*T13/(10*T14)^(2.559))&lt;0.75,3))</f>
        <v/>
      </c>
      <c r="U15" s="163" t="str" cm="1">
        <f t="array" ref="U15">+IF(COUNTBLANK(U13:U14)&gt;0,"",_xlfn.IFS((10^(3.516)*U13/(10*U14)^(2.559))&gt;=1,0,(10^(3.516)*U13/(10*U14)^(2.559))&gt;=0.9,1,(10^(3.516)*U13/(10*U14)^(2.559))&gt;=0.75,2,(10^(3.516)*U13/(10*U14)^(2.559))&lt;0.75,3))</f>
        <v/>
      </c>
      <c r="V15" s="163" t="str" cm="1">
        <f t="array" ref="V15">+IF(COUNTBLANK(V13:V14)&gt;0,"",_xlfn.IFS((10^(3.516)*V13/(10*V14)^(2.559))&gt;=1,0,(10^(3.516)*V13/(10*V14)^(2.559))&gt;=0.9,1,(10^(3.516)*V13/(10*V14)^(2.559))&gt;=0.75,2,(10^(3.516)*V13/(10*V14)^(2.559))&lt;0.75,3))</f>
        <v/>
      </c>
      <c r="W15" s="163" t="str" cm="1">
        <f t="array" ref="W15">+IF(COUNTBLANK(W13:W14)&gt;0,"",_xlfn.IFS((10^(3.516)*W13/(10*W14)^(2.559))&gt;=1,0,(10^(3.516)*W13/(10*W14)^(2.559))&gt;=0.9,1,(10^(3.516)*W13/(10*W14)^(2.559))&gt;=0.75,2,(10^(3.516)*W13/(10*W14)^(2.559))&lt;0.75,3))</f>
        <v/>
      </c>
      <c r="X15" s="163" t="str" cm="1">
        <f t="array" ref="X15">+IF(COUNTBLANK(X13:X14)&gt;0,"",_xlfn.IFS((10^(3.516)*X13/(10*X14)^(2.559))&gt;=1,0,(10^(3.516)*X13/(10*X14)^(2.559))&gt;=0.9,1,(10^(3.516)*X13/(10*X14)^(2.559))&gt;=0.75,2,(10^(3.516)*X13/(10*X14)^(2.559))&lt;0.75,3))</f>
        <v/>
      </c>
      <c r="Y15" s="163" t="str" cm="1">
        <f t="array" ref="Y15">+IF(COUNTBLANK(Y13:Y14)&gt;0,"",_xlfn.IFS((10^(3.516)*Y13/(10*Y14)^(2.559))&gt;=1,0,(10^(3.516)*Y13/(10*Y14)^(2.559))&gt;=0.9,1,(10^(3.516)*Y13/(10*Y14)^(2.559))&gt;=0.75,2,(10^(3.516)*Y13/(10*Y14)^(2.559))&lt;0.75,3))</f>
        <v/>
      </c>
      <c r="Z15" s="163" t="str" cm="1">
        <f t="array" ref="Z15">+IF(COUNTBLANK(Z13:Z14)&gt;0,"",_xlfn.IFS((10^(3.516)*Z13/(10*Z14)^(2.559))&gt;=1,0,(10^(3.516)*Z13/(10*Z14)^(2.559))&gt;=0.9,1,(10^(3.516)*Z13/(10*Z14)^(2.559))&gt;=0.75,2,(10^(3.516)*Z13/(10*Z14)^(2.559))&lt;0.75,3))</f>
        <v/>
      </c>
      <c r="AA15" s="163" t="str" cm="1">
        <f t="array" ref="AA15">+IF(COUNTBLANK(AA13:AA14)&gt;0,"",_xlfn.IFS((10^(3.516)*AA13/(10*AA14)^(2.559))&gt;=1,0,(10^(3.516)*AA13/(10*AA14)^(2.559))&gt;=0.9,1,(10^(3.516)*AA13/(10*AA14)^(2.559))&gt;=0.75,2,(10^(3.516)*AA13/(10*AA14)^(2.559))&lt;0.75,3))</f>
        <v/>
      </c>
      <c r="AB15" s="163" t="str" cm="1">
        <f t="array" ref="AB15">+IF(COUNTBLANK(AB13:AB14)&gt;0,"",_xlfn.IFS((10^(3.516)*AB13/(10*AB14)^(2.559))&gt;=1,0,(10^(3.516)*AB13/(10*AB14)^(2.559))&gt;=0.9,1,(10^(3.516)*AB13/(10*AB14)^(2.559))&gt;=0.75,2,(10^(3.516)*AB13/(10*AB14)^(2.559))&lt;0.75,3))</f>
        <v/>
      </c>
      <c r="AC15" s="163" t="str" cm="1">
        <f t="array" ref="AC15">+IF(COUNTBLANK(AC13:AC14)&gt;0,"",_xlfn.IFS((10^(3.516)*AC13/(10*AC14)^(2.559))&gt;=1,0,(10^(3.516)*AC13/(10*AC14)^(2.559))&gt;=0.9,1,(10^(3.516)*AC13/(10*AC14)^(2.559))&gt;=0.75,2,(10^(3.516)*AC13/(10*AC14)^(2.559))&lt;0.75,3))</f>
        <v/>
      </c>
      <c r="AD15" s="163" t="str" cm="1">
        <f t="array" ref="AD15">+IF(COUNTBLANK(AD13:AD14)&gt;0,"",_xlfn.IFS((10^(3.516)*AD13/(10*AD14)^(2.559))&gt;=1,0,(10^(3.516)*AD13/(10*AD14)^(2.559))&gt;=0.9,1,(10^(3.516)*AD13/(10*AD14)^(2.559))&gt;=0.75,2,(10^(3.516)*AD13/(10*AD14)^(2.559))&lt;0.75,3))</f>
        <v/>
      </c>
      <c r="AE15" s="163" t="str" cm="1">
        <f t="array" ref="AE15">+IF(COUNTBLANK(AE13:AE14)&gt;0,"",_xlfn.IFS((10^(3.516)*AE13/(10*AE14)^(2.559))&gt;=1,0,(10^(3.516)*AE13/(10*AE14)^(2.559))&gt;=0.9,1,(10^(3.516)*AE13/(10*AE14)^(2.559))&gt;=0.75,2,(10^(3.516)*AE13/(10*AE14)^(2.559))&lt;0.75,3))</f>
        <v/>
      </c>
      <c r="AF15" s="163" t="str" cm="1">
        <f t="array" ref="AF15">+IF(COUNTBLANK(AF13:AF14)&gt;0,"",_xlfn.IFS((10^(3.516)*AF13/(10*AF14)^(2.559))&gt;=1,0,(10^(3.516)*AF13/(10*AF14)^(2.559))&gt;=0.9,1,(10^(3.516)*AF13/(10*AF14)^(2.559))&gt;=0.75,2,(10^(3.516)*AF13/(10*AF14)^(2.559))&lt;0.75,3))</f>
        <v/>
      </c>
      <c r="AG15" s="163" t="str" cm="1">
        <f t="array" ref="AG15">+IF(COUNTBLANK(AG13:AG14)&gt;0,"",_xlfn.IFS((10^(3.516)*AG13/(10*AG14)^(2.559))&gt;=1,0,(10^(3.516)*AG13/(10*AG14)^(2.559))&gt;=0.9,1,(10^(3.516)*AG13/(10*AG14)^(2.559))&gt;=0.75,2,(10^(3.516)*AG13/(10*AG14)^(2.559))&lt;0.75,3))</f>
        <v/>
      </c>
      <c r="AH15" s="164">
        <f>30-COUNTBLANK(D15:AG15)</f>
        <v>0</v>
      </c>
      <c r="AI15" s="156" t="str">
        <f>IF(COUNTBLANK(D15:AG15)=30,"",IF(('Basis of calculations'!M87/AH15&gt;=0.25),3,IF(OR(('Basis of calculations'!M87/AH15&gt;=0.1),(('Basis of calculations'!M87+'Basis of calculations'!L87)/AH15&gt;=0.4)),2,IF(OR(('Basis of calculations'!M87&gt;0),('Basis of calculations'!M87+'Basis of calculations'!L87)/AH15&gt;=0,(('Basis of calculations'!J87/AH15&lt;0.6))),1,0))))</f>
        <v/>
      </c>
      <c r="AJ15" s="96"/>
    </row>
    <row r="16" spans="1:41" x14ac:dyDescent="0.2">
      <c r="B16" s="94"/>
      <c r="C16" s="118" t="s">
        <v>26</v>
      </c>
      <c r="D16" s="143"/>
      <c r="E16" s="143"/>
      <c r="F16" s="143"/>
      <c r="G16" s="143"/>
      <c r="H16" s="143"/>
      <c r="I16" s="143"/>
      <c r="J16" s="151"/>
      <c r="K16" s="151"/>
      <c r="L16" s="151"/>
      <c r="M16" s="151"/>
      <c r="N16" s="151"/>
      <c r="O16" s="151"/>
      <c r="P16" s="151"/>
      <c r="Q16" s="151"/>
      <c r="R16" s="151"/>
      <c r="S16" s="151"/>
      <c r="T16" s="151"/>
      <c r="U16" s="151"/>
      <c r="V16" s="151"/>
      <c r="W16" s="151"/>
      <c r="X16" s="151"/>
      <c r="Y16" s="151"/>
      <c r="Z16" s="151"/>
      <c r="AA16" s="151"/>
      <c r="AB16" s="151"/>
      <c r="AC16" s="151"/>
      <c r="AD16" s="151"/>
      <c r="AE16" s="151"/>
      <c r="AF16" s="151"/>
      <c r="AG16" s="151"/>
      <c r="AH16" s="106">
        <f t="shared" ref="AH16:AH24" si="0">30-COUNTBLANK(D16:AG16)</f>
        <v>0</v>
      </c>
      <c r="AI16" s="162" t="str">
        <f>IF(COUNTBLANK(D16:AG16)=30,"",IF(('Basis of calculations'!I46/AH16&gt;=0.25),3,IF(OR(('Basis of calculations'!I46/AH16&gt;=0.1),(('Basis of calculations'!I46+'Basis of calculations'!H46)/AH16&gt;=0.4)),2,IF(OR(('Basis of calculations'!I46&gt;0),('Basis of calculations'!I46+'Basis of calculations'!H46)/AH16&gt;0,(('Basis of calculations'!F46/AH16&lt;0.6))),1,0))))</f>
        <v/>
      </c>
      <c r="AJ16" s="96"/>
    </row>
    <row r="17" spans="2:36" x14ac:dyDescent="0.2">
      <c r="B17" s="94"/>
      <c r="C17" s="118" t="s">
        <v>58</v>
      </c>
      <c r="D17" s="143"/>
      <c r="E17" s="143"/>
      <c r="F17" s="143"/>
      <c r="G17" s="143"/>
      <c r="H17" s="143"/>
      <c r="I17" s="143"/>
      <c r="J17" s="143"/>
      <c r="K17" s="143"/>
      <c r="L17" s="143"/>
      <c r="M17" s="143"/>
      <c r="N17" s="143"/>
      <c r="O17" s="143"/>
      <c r="P17" s="143"/>
      <c r="Q17" s="143"/>
      <c r="R17" s="143"/>
      <c r="S17" s="143"/>
      <c r="T17" s="143"/>
      <c r="U17" s="143"/>
      <c r="V17" s="143"/>
      <c r="W17" s="143"/>
      <c r="X17" s="143"/>
      <c r="Y17" s="143"/>
      <c r="Z17" s="143"/>
      <c r="AA17" s="143"/>
      <c r="AB17" s="143"/>
      <c r="AC17" s="143"/>
      <c r="AD17" s="143"/>
      <c r="AE17" s="143"/>
      <c r="AF17" s="143"/>
      <c r="AG17" s="143"/>
      <c r="AH17" s="106">
        <f t="shared" si="0"/>
        <v>0</v>
      </c>
      <c r="AI17" s="161" t="str">
        <f>IF(COUNTBLANK(D17:AG17)=30,"",IF(('Basis of calculations'!M46/AH17&gt;=0.25),3,IF(OR(('Basis of calculations'!M46/AH17&gt;=0.1),(('Basis of calculations'!M46+'Basis of calculations'!L46)/AH17&gt;=0.4)),2,IF(OR(('Basis of calculations'!M46&gt;0),('Basis of calculations'!M46+'Basis of calculations'!L46)/AH17&gt;0,(('Basis of calculations'!J46/AH17&lt;0.6))),1,0))))</f>
        <v/>
      </c>
      <c r="AJ17" s="96"/>
    </row>
    <row r="18" spans="2:36" x14ac:dyDescent="0.2">
      <c r="B18" s="94"/>
      <c r="C18" s="118" t="s">
        <v>138</v>
      </c>
      <c r="D18" s="143"/>
      <c r="E18" s="143"/>
      <c r="F18" s="143"/>
      <c r="G18" s="143"/>
      <c r="H18" s="143"/>
      <c r="I18" s="143"/>
      <c r="J18" s="143"/>
      <c r="K18" s="143"/>
      <c r="L18" s="143"/>
      <c r="M18" s="143"/>
      <c r="N18" s="143"/>
      <c r="O18" s="143"/>
      <c r="P18" s="143"/>
      <c r="Q18" s="143"/>
      <c r="R18" s="143"/>
      <c r="S18" s="143"/>
      <c r="T18" s="143"/>
      <c r="U18" s="143"/>
      <c r="V18" s="143"/>
      <c r="W18" s="143"/>
      <c r="X18" s="143"/>
      <c r="Y18" s="143"/>
      <c r="Z18" s="143"/>
      <c r="AA18" s="143"/>
      <c r="AB18" s="143"/>
      <c r="AC18" s="143"/>
      <c r="AD18" s="143"/>
      <c r="AE18" s="143"/>
      <c r="AF18" s="143"/>
      <c r="AG18" s="143"/>
      <c r="AH18" s="106">
        <f t="shared" si="0"/>
        <v>0</v>
      </c>
      <c r="AI18" s="161" t="str">
        <f>IF(COUNTBLANK(D18:AG18)=30,"",IF(('Basis of calculations'!I66/AH18&gt;=0.25),3,IF(OR(('Basis of calculations'!I66/AH18&gt;=0.1),(('Basis of calculations'!I66+'Basis of calculations'!H66)/AH18&gt;=0.4)),2,IF(OR(('Basis of calculations'!I66&gt;0),('Basis of calculations'!I66+'Basis of calculations'!H66)/AH18&gt;0,(('Basis of calculations'!F66/AH18&lt;0.6))),1,0))))</f>
        <v/>
      </c>
      <c r="AJ18" s="96"/>
    </row>
    <row r="19" spans="2:36" x14ac:dyDescent="0.2">
      <c r="B19" s="94"/>
      <c r="C19" s="118" t="s">
        <v>28</v>
      </c>
      <c r="D19" s="143"/>
      <c r="E19" s="143"/>
      <c r="F19" s="143"/>
      <c r="G19" s="143"/>
      <c r="H19" s="143"/>
      <c r="I19" s="143"/>
      <c r="J19" s="143"/>
      <c r="K19" s="143"/>
      <c r="L19" s="143"/>
      <c r="M19" s="143"/>
      <c r="N19" s="143"/>
      <c r="O19" s="143"/>
      <c r="P19" s="143"/>
      <c r="Q19" s="143"/>
      <c r="R19" s="143"/>
      <c r="S19" s="143"/>
      <c r="T19" s="143"/>
      <c r="U19" s="143"/>
      <c r="V19" s="143"/>
      <c r="W19" s="143"/>
      <c r="X19" s="143"/>
      <c r="Y19" s="143"/>
      <c r="Z19" s="143"/>
      <c r="AA19" s="143"/>
      <c r="AB19" s="143"/>
      <c r="AC19" s="143"/>
      <c r="AD19" s="143"/>
      <c r="AE19" s="143"/>
      <c r="AF19" s="143"/>
      <c r="AG19" s="143"/>
      <c r="AH19" s="106">
        <f t="shared" si="0"/>
        <v>0</v>
      </c>
      <c r="AI19" s="161" t="str">
        <f>IF(COUNTBLANK(D19:AG19)=30,"",IF(('Basis of calculations'!M66/AH19&gt;=0.25),3,IF(OR(('Basis of calculations'!M66/AH19&gt;=0.1),(('Basis of calculations'!M66+'Basis of calculations'!L66)/AH19&gt;=0.4)),2,IF(OR(('Basis of calculations'!M66&gt;0),('Basis of calculations'!M66+'Basis of calculations'!L66)/AH19&gt;0,(('Basis of calculations'!J66/AH19&lt;0.6))),1,0))))</f>
        <v/>
      </c>
      <c r="AJ19" s="96"/>
    </row>
    <row r="20" spans="2:36" ht="17" thickBot="1" x14ac:dyDescent="0.25">
      <c r="B20" s="94"/>
      <c r="C20" s="118" t="s">
        <v>139</v>
      </c>
      <c r="D20" s="143"/>
      <c r="E20" s="143"/>
      <c r="F20" s="143"/>
      <c r="G20" s="143"/>
      <c r="H20" s="143"/>
      <c r="I20" s="143"/>
      <c r="J20" s="143"/>
      <c r="K20" s="143"/>
      <c r="L20" s="143"/>
      <c r="M20" s="143"/>
      <c r="N20" s="143"/>
      <c r="O20" s="143"/>
      <c r="P20" s="143"/>
      <c r="Q20" s="143"/>
      <c r="R20" s="143"/>
      <c r="S20" s="143"/>
      <c r="T20" s="143"/>
      <c r="U20" s="143"/>
      <c r="V20" s="143"/>
      <c r="W20" s="143"/>
      <c r="X20" s="143"/>
      <c r="Y20" s="143"/>
      <c r="Z20" s="143"/>
      <c r="AA20" s="143"/>
      <c r="AB20" s="143"/>
      <c r="AC20" s="143"/>
      <c r="AD20" s="143"/>
      <c r="AE20" s="143"/>
      <c r="AF20" s="143"/>
      <c r="AG20" s="143"/>
      <c r="AH20" s="111">
        <f t="shared" si="0"/>
        <v>0</v>
      </c>
      <c r="AI20" s="161" t="str">
        <f>IF(COUNTBLANK(D20:AG20)=30,"",IF(('Basis of calculations'!I87/AH20&gt;=0.25),3,IF(OR(('Basis of calculations'!I87/AH20&gt;=0.1),(('Basis of calculations'!I87+'Basis of calculations'!H87)/AH20&gt;=0.4)),2,IF(OR(('Basis of calculations'!I87&gt;0),('Basis of calculations'!I87+'Basis of calculations'!H87)/AH20&gt;0,(('Basis of calculations'!F87/AH20&lt;0.6))),1,0))))</f>
        <v/>
      </c>
      <c r="AJ20" s="96"/>
    </row>
    <row r="21" spans="2:36" x14ac:dyDescent="0.2">
      <c r="B21" s="94"/>
      <c r="C21" s="118" t="s">
        <v>29</v>
      </c>
      <c r="D21" s="143"/>
      <c r="E21" s="143"/>
      <c r="F21" s="143"/>
      <c r="G21" s="143"/>
      <c r="H21" s="143"/>
      <c r="I21" s="143"/>
      <c r="J21" s="143"/>
      <c r="K21" s="143"/>
      <c r="L21" s="143"/>
      <c r="M21" s="143"/>
      <c r="N21" s="143"/>
      <c r="O21" s="143"/>
      <c r="P21" s="143"/>
      <c r="Q21" s="143"/>
      <c r="R21" s="143"/>
      <c r="S21" s="143"/>
      <c r="T21" s="143"/>
      <c r="U21" s="143"/>
      <c r="V21" s="143"/>
      <c r="W21" s="143"/>
      <c r="X21" s="143"/>
      <c r="Y21" s="143"/>
      <c r="Z21" s="143"/>
      <c r="AA21" s="143"/>
      <c r="AB21" s="143"/>
      <c r="AC21" s="143"/>
      <c r="AD21" s="143"/>
      <c r="AE21" s="143"/>
      <c r="AF21" s="143"/>
      <c r="AG21" s="143"/>
      <c r="AH21" s="106">
        <f t="shared" si="0"/>
        <v>0</v>
      </c>
      <c r="AI21" s="161" t="str">
        <f>IF(COUNTBLANK(D21:AG21)=30,"",IF(('Basis of calculations'!M107/AH21&gt;=0.25),3,IF(OR(('Basis of calculations'!M107/AH21&gt;=0.1),(('Basis of calculations'!M107+'Basis of calculations'!L107)/AH21&gt;=0.4)),2,IF(OR(('Basis of calculations'!M107&gt;0),('Basis of calculations'!M107+'Basis of calculations'!L107)/AH21&gt;0,(('Basis of calculations'!J107/AH21&lt;0.6))),1,0))))</f>
        <v/>
      </c>
      <c r="AJ21" s="96"/>
    </row>
    <row r="22" spans="2:36" x14ac:dyDescent="0.2">
      <c r="B22" s="94"/>
      <c r="C22" s="118" t="s">
        <v>30</v>
      </c>
      <c r="D22" s="143"/>
      <c r="E22" s="143"/>
      <c r="F22" s="143"/>
      <c r="G22" s="143"/>
      <c r="H22" s="143"/>
      <c r="I22" s="143"/>
      <c r="J22" s="143"/>
      <c r="K22" s="143"/>
      <c r="L22" s="143"/>
      <c r="M22" s="143"/>
      <c r="N22" s="143"/>
      <c r="O22" s="143"/>
      <c r="P22" s="143"/>
      <c r="Q22" s="143"/>
      <c r="R22" s="143"/>
      <c r="S22" s="143"/>
      <c r="T22" s="143"/>
      <c r="U22" s="143"/>
      <c r="V22" s="143"/>
      <c r="W22" s="143"/>
      <c r="X22" s="143"/>
      <c r="Y22" s="143"/>
      <c r="Z22" s="143"/>
      <c r="AA22" s="143"/>
      <c r="AB22" s="143"/>
      <c r="AC22" s="143"/>
      <c r="AD22" s="143"/>
      <c r="AE22" s="143"/>
      <c r="AF22" s="143"/>
      <c r="AG22" s="143"/>
      <c r="AH22" s="106">
        <f t="shared" si="0"/>
        <v>0</v>
      </c>
      <c r="AI22" s="161" t="str">
        <f>IF(COUNTBLANK(D22:AG22)=30,"",IF(('Basis of calculations'!I107/AH22&gt;=0.25),3,IF(OR(('Basis of calculations'!I107/AH22&gt;=0.1),(('Basis of calculations'!I107+'Basis of calculations'!H107)/AH22&gt;=0.4)),2,IF(OR(('Basis of calculations'!I107&gt;0),('Basis of calculations'!I107+'Basis of calculations'!H107)/AH22&gt;0,(('Basis of calculations'!F107/AH22&lt;0.6))),1,0))))</f>
        <v/>
      </c>
      <c r="AJ22" s="96"/>
    </row>
    <row r="23" spans="2:36" x14ac:dyDescent="0.2">
      <c r="B23" s="94"/>
      <c r="C23" s="118" t="s">
        <v>31</v>
      </c>
      <c r="D23" s="143"/>
      <c r="E23" s="143"/>
      <c r="F23" s="143"/>
      <c r="G23" s="143"/>
      <c r="H23" s="143"/>
      <c r="I23" s="143"/>
      <c r="J23" s="143"/>
      <c r="K23" s="143"/>
      <c r="L23" s="143"/>
      <c r="M23" s="143"/>
      <c r="N23" s="143"/>
      <c r="O23" s="143"/>
      <c r="P23" s="143"/>
      <c r="Q23" s="143"/>
      <c r="R23" s="143"/>
      <c r="S23" s="143"/>
      <c r="T23" s="143"/>
      <c r="U23" s="143"/>
      <c r="V23" s="143"/>
      <c r="W23" s="143"/>
      <c r="X23" s="143"/>
      <c r="Y23" s="143"/>
      <c r="Z23" s="143"/>
      <c r="AA23" s="143"/>
      <c r="AB23" s="143"/>
      <c r="AC23" s="143"/>
      <c r="AD23" s="143"/>
      <c r="AE23" s="143"/>
      <c r="AF23" s="143"/>
      <c r="AG23" s="143"/>
      <c r="AH23" s="106">
        <f t="shared" si="0"/>
        <v>0</v>
      </c>
      <c r="AI23" s="161" t="str">
        <f>IF(COUNTBLANK(D23:AG23)=30,"",IF(('Basis of calculations'!M127/AH23&gt;=0.25),3,IF(OR(('Basis of calculations'!M127/AH23&gt;=0.1),(('Basis of calculations'!M127+'Basis of calculations'!L127)/AH23&gt;=0.4)),2,IF(OR(('Basis of calculations'!M127&gt;0),('Basis of calculations'!M127+'Basis of calculations'!L127)/AH23&gt;0,(('Basis of calculations'!J127/AH23&lt;0.6))),1,0))))</f>
        <v/>
      </c>
      <c r="AJ23" s="96"/>
    </row>
    <row r="24" spans="2:36" ht="17" thickBot="1" x14ac:dyDescent="0.25">
      <c r="B24" s="94"/>
      <c r="C24" s="152" t="s">
        <v>32</v>
      </c>
      <c r="D24" s="143"/>
      <c r="E24" s="143"/>
      <c r="F24" s="143"/>
      <c r="G24" s="143"/>
      <c r="H24" s="143"/>
      <c r="I24" s="143"/>
      <c r="J24" s="149"/>
      <c r="K24" s="149"/>
      <c r="L24" s="149"/>
      <c r="M24" s="149"/>
      <c r="N24" s="149"/>
      <c r="O24" s="149"/>
      <c r="P24" s="149"/>
      <c r="Q24" s="149"/>
      <c r="R24" s="149"/>
      <c r="S24" s="149"/>
      <c r="T24" s="149"/>
      <c r="U24" s="149"/>
      <c r="V24" s="149"/>
      <c r="W24" s="149"/>
      <c r="X24" s="149"/>
      <c r="Y24" s="149"/>
      <c r="Z24" s="149"/>
      <c r="AA24" s="149"/>
      <c r="AB24" s="149"/>
      <c r="AC24" s="149"/>
      <c r="AD24" s="149"/>
      <c r="AE24" s="149"/>
      <c r="AF24" s="149"/>
      <c r="AG24" s="149"/>
      <c r="AH24" s="197">
        <f t="shared" si="0"/>
        <v>0</v>
      </c>
      <c r="AI24" s="198" t="str">
        <f>IF(COUNTBLANK(D24:AG24)=30,"",IF(('Basis of calculations'!I127/AH24&gt;=0.25),3,IF(OR(('Basis of calculations'!I127/AH24&gt;=0.1),(('Basis of calculations'!I127+'Basis of calculations'!H127)/AH24&gt;=0.4)),2,IF(OR(('Basis of calculations'!I127&gt;0),('Basis of calculations'!I127+'Basis of calculations'!H127)/AH24&gt;0,(('Basis of calculations'!F127/AH24&lt;0.6))),1,0))))</f>
        <v/>
      </c>
      <c r="AJ24" s="96"/>
    </row>
    <row r="25" spans="2:36" x14ac:dyDescent="0.2">
      <c r="B25" s="94"/>
      <c r="C25" s="199" t="s">
        <v>6</v>
      </c>
      <c r="D25" s="203" t="str">
        <f>+IF(COUNTBLANK(D18:D24)&gt;4,"",((IF(COUNTBLANK(D15)=0,D15^2,0)+(D16)^2+0.5*(D17)^2+D18^2+D19^2+2*D20^2+D21^2+D22^2+D23^2+D24^2)/(9*(10-COUNTBLANK(D15:D16)-COUNTBLANK(D18:D24)-COUNTBLANK(D20)+0.5*(1-COUNTBLANK(D17))))*100))</f>
        <v/>
      </c>
      <c r="E25" s="200" t="str">
        <f>+IF(COUNTBLANK(E18:E24)&gt;4,"",((IF(COUNTBLANK(E15)=0,E15^2,0)+(E16)^2+0.5*(E17)^2+E18^2+E19^2+2*E20^2+E21^2+E22^2+E23^2+E24^2)/(9*(10-COUNTBLANK(E15:E16)-COUNTBLANK(E18:E24)-COUNTBLANK(E20)+0.5*(1-COUNTBLANK(E17))))*100))</f>
        <v/>
      </c>
      <c r="F25" s="200" t="str">
        <f>+IF(COUNTBLANK(F18:F24)&gt;4,"",((IF(COUNTBLANK(F15)=0,F15^2,0)+(F16)^2+0.5*(F17)^2+F18^2+F19^2+2*F20^2+F21^2+F22^2+F23^2+F24^2)/(9*(10-COUNTBLANK(F15:F16)-COUNTBLANK(F18:F24)-COUNTBLANK(F20)+0.5*(1-COUNTBLANK(F17))))*100))</f>
        <v/>
      </c>
      <c r="G25" s="200" t="str">
        <f>+IF(COUNTBLANK(G18:G24)&gt;4,"",((IF(COUNTBLANK(G15)=0,G15^2,0)+(G16)^2+0.5*(G17)^2+G18^2+G19^2+2*G20^2+G21^2+G22^2+G23^2+G24^2)/(9*(10-COUNTBLANK(G15:G16)-COUNTBLANK(G18:G24)-COUNTBLANK(G20)+0.5*(1-COUNTBLANK(G17))))*100))</f>
        <v/>
      </c>
      <c r="H25" s="200" t="str">
        <f>+IF(COUNTBLANK(H18:H24)&gt;4,"",((IF(COUNTBLANK(H15)=0,H15^2,0)+(H16)^2+0.5*(H17)^2+H18^2+H19^2+2*H20^2+H21^2+H22^2+H23^2+H24^2)/(9*(10-COUNTBLANK(H15:H16)-COUNTBLANK(H18:H24)-COUNTBLANK(H20)+0.5*(1-COUNTBLANK(H17))))*100))</f>
        <v/>
      </c>
      <c r="I25" s="200" t="str">
        <f t="shared" ref="I25:AH25" si="1">+IF(COUNTBLANK(I18:I24)&gt;4,"",((IF(COUNTBLANK(I15)=0,I15^2,0)+(I16)^2+0.5*(I17)^2+I18^2+I19^2+2*I20^2+I21^2+I22^2+I23^2+I24^2)/(9*(10-COUNTBLANK(I15:I16)-COUNTBLANK(I18:I24)-COUNTBLANK(I20)+0.5*(1-COUNTBLANK(I17))))*100))</f>
        <v/>
      </c>
      <c r="J25" s="200" t="str">
        <f t="shared" si="1"/>
        <v/>
      </c>
      <c r="K25" s="200" t="str">
        <f t="shared" si="1"/>
        <v/>
      </c>
      <c r="L25" s="200" t="str">
        <f t="shared" si="1"/>
        <v/>
      </c>
      <c r="M25" s="200" t="str">
        <f t="shared" si="1"/>
        <v/>
      </c>
      <c r="N25" s="200" t="str">
        <f t="shared" si="1"/>
        <v/>
      </c>
      <c r="O25" s="200" t="str">
        <f t="shared" si="1"/>
        <v/>
      </c>
      <c r="P25" s="200" t="str">
        <f t="shared" si="1"/>
        <v/>
      </c>
      <c r="Q25" s="200" t="str">
        <f t="shared" si="1"/>
        <v/>
      </c>
      <c r="R25" s="200" t="str">
        <f t="shared" si="1"/>
        <v/>
      </c>
      <c r="S25" s="200" t="str">
        <f t="shared" si="1"/>
        <v/>
      </c>
      <c r="T25" s="200" t="str">
        <f t="shared" si="1"/>
        <v/>
      </c>
      <c r="U25" s="200" t="str">
        <f t="shared" si="1"/>
        <v/>
      </c>
      <c r="V25" s="200" t="str">
        <f t="shared" si="1"/>
        <v/>
      </c>
      <c r="W25" s="200" t="str">
        <f t="shared" si="1"/>
        <v/>
      </c>
      <c r="X25" s="200" t="str">
        <f t="shared" si="1"/>
        <v/>
      </c>
      <c r="Y25" s="200" t="str">
        <f t="shared" si="1"/>
        <v/>
      </c>
      <c r="Z25" s="200" t="str">
        <f t="shared" si="1"/>
        <v/>
      </c>
      <c r="AA25" s="200" t="str">
        <f t="shared" si="1"/>
        <v/>
      </c>
      <c r="AB25" s="200" t="str">
        <f t="shared" si="1"/>
        <v/>
      </c>
      <c r="AC25" s="200" t="str">
        <f t="shared" si="1"/>
        <v/>
      </c>
      <c r="AD25" s="200" t="str">
        <f t="shared" si="1"/>
        <v/>
      </c>
      <c r="AE25" s="200" t="str">
        <f t="shared" si="1"/>
        <v/>
      </c>
      <c r="AF25" s="200" t="str">
        <f t="shared" si="1"/>
        <v/>
      </c>
      <c r="AG25" s="200" t="str">
        <f t="shared" si="1"/>
        <v/>
      </c>
      <c r="AH25" s="201">
        <f t="shared" si="1"/>
        <v>0</v>
      </c>
      <c r="AI25" s="229"/>
      <c r="AJ25" s="96"/>
    </row>
    <row r="26" spans="2:36" ht="17" thickBot="1" x14ac:dyDescent="0.25">
      <c r="B26" s="94"/>
      <c r="C26" s="116" t="s">
        <v>140</v>
      </c>
      <c r="D26" s="204" t="str">
        <f>+IF(D25="","",IF(D25&gt;=30,3,IF(D25&gt;=10,2,IF(MAX(D16:D24)=3,2,IF(D25&lt;&gt;0,1,0)))))</f>
        <v/>
      </c>
      <c r="E26" s="159" t="str">
        <f t="shared" ref="E26" si="2">+IF(E25="","",IF(E25&gt;=30,3,IF(E25&gt;=10,2,IF(MAX(E16:E24)=3,2,IF(E25&lt;&gt;0,1,0)))))</f>
        <v/>
      </c>
      <c r="F26" s="159" t="str">
        <f>+IF(F25="","",IF(F25&gt;=30,3,IF(F25&gt;=10,2,IF(MAX(F16:F24)=3,2,IF(F25&lt;&gt;0,1,0)))))</f>
        <v/>
      </c>
      <c r="G26" s="159" t="str">
        <f>+IF(G25="","",IF(G25&gt;=30,3,IF(G25&gt;=10,2,IF(MAX(G16:G24)=3,2,IF(G25&lt;&gt;0,1,0)))))</f>
        <v/>
      </c>
      <c r="H26" s="159" t="str">
        <f t="shared" ref="H26:AH26" si="3">+IF(H25="","",IF(H25&gt;=30,3,IF(H25&gt;=10,2,IF(MAX(H16:H24)=3,2,IF(H25&lt;&gt;0,1,0)))))</f>
        <v/>
      </c>
      <c r="I26" s="159" t="str">
        <f t="shared" si="3"/>
        <v/>
      </c>
      <c r="J26" s="159" t="str">
        <f t="shared" si="3"/>
        <v/>
      </c>
      <c r="K26" s="159" t="str">
        <f t="shared" si="3"/>
        <v/>
      </c>
      <c r="L26" s="159" t="str">
        <f t="shared" si="3"/>
        <v/>
      </c>
      <c r="M26" s="159" t="str">
        <f t="shared" si="3"/>
        <v/>
      </c>
      <c r="N26" s="159" t="str">
        <f t="shared" si="3"/>
        <v/>
      </c>
      <c r="O26" s="159" t="str">
        <f t="shared" si="3"/>
        <v/>
      </c>
      <c r="P26" s="159" t="str">
        <f t="shared" si="3"/>
        <v/>
      </c>
      <c r="Q26" s="159" t="str">
        <f t="shared" si="3"/>
        <v/>
      </c>
      <c r="R26" s="159" t="str">
        <f t="shared" si="3"/>
        <v/>
      </c>
      <c r="S26" s="159" t="str">
        <f t="shared" si="3"/>
        <v/>
      </c>
      <c r="T26" s="159" t="str">
        <f t="shared" si="3"/>
        <v/>
      </c>
      <c r="U26" s="159" t="str">
        <f t="shared" si="3"/>
        <v/>
      </c>
      <c r="V26" s="159" t="str">
        <f t="shared" si="3"/>
        <v/>
      </c>
      <c r="W26" s="159" t="str">
        <f t="shared" si="3"/>
        <v/>
      </c>
      <c r="X26" s="159" t="str">
        <f t="shared" si="3"/>
        <v/>
      </c>
      <c r="Y26" s="159" t="str">
        <f t="shared" si="3"/>
        <v/>
      </c>
      <c r="Z26" s="159" t="str">
        <f t="shared" si="3"/>
        <v/>
      </c>
      <c r="AA26" s="159" t="str">
        <f t="shared" si="3"/>
        <v/>
      </c>
      <c r="AB26" s="159" t="str">
        <f t="shared" si="3"/>
        <v/>
      </c>
      <c r="AC26" s="159" t="str">
        <f t="shared" si="3"/>
        <v/>
      </c>
      <c r="AD26" s="159" t="str">
        <f t="shared" si="3"/>
        <v/>
      </c>
      <c r="AE26" s="159" t="str">
        <f t="shared" si="3"/>
        <v/>
      </c>
      <c r="AF26" s="159" t="str">
        <f t="shared" si="3"/>
        <v/>
      </c>
      <c r="AG26" s="159" t="str">
        <f>+IF(AG25="","",IF(AG25&gt;=30,3,IF(AG25&gt;=10,2,IF(MAX(AG16:AG24)=3,2,IF(AG25&lt;&gt;0,1,0)))))</f>
        <v/>
      </c>
      <c r="AH26" s="160">
        <f t="shared" si="3"/>
        <v>0</v>
      </c>
      <c r="AI26" s="230"/>
      <c r="AJ26" s="96"/>
    </row>
    <row r="27" spans="2:36" ht="17" thickBot="1" x14ac:dyDescent="0.25">
      <c r="B27" s="94"/>
      <c r="C27" s="117"/>
      <c r="D27" s="140"/>
      <c r="E27" s="140"/>
      <c r="F27" s="140"/>
      <c r="G27" s="140"/>
      <c r="H27" s="140"/>
      <c r="I27" s="140"/>
      <c r="J27" s="140"/>
      <c r="K27" s="140"/>
      <c r="L27" s="140"/>
      <c r="M27" s="140"/>
      <c r="N27" s="140"/>
      <c r="O27" s="140"/>
      <c r="P27" s="140"/>
      <c r="Q27" s="140"/>
      <c r="R27" s="140"/>
      <c r="S27" s="140"/>
      <c r="T27" s="140"/>
      <c r="U27" s="140"/>
      <c r="V27" s="140"/>
      <c r="W27" s="140"/>
      <c r="X27" s="140"/>
      <c r="Y27" s="140"/>
      <c r="Z27" s="140"/>
      <c r="AA27" s="140"/>
      <c r="AB27" s="140"/>
      <c r="AC27" s="140"/>
      <c r="AD27" s="140"/>
      <c r="AE27" s="140"/>
      <c r="AF27" s="140"/>
      <c r="AG27" s="140"/>
      <c r="AH27" s="140"/>
      <c r="AI27" s="140"/>
      <c r="AJ27" s="96"/>
    </row>
    <row r="28" spans="2:36" ht="17" thickBot="1" x14ac:dyDescent="0.25">
      <c r="B28" s="94"/>
      <c r="C28" s="386"/>
      <c r="D28" s="388" t="s">
        <v>53</v>
      </c>
      <c r="E28" s="389"/>
      <c r="F28" s="389"/>
      <c r="G28" s="389"/>
      <c r="H28" s="389"/>
      <c r="I28" s="389"/>
      <c r="J28" s="389"/>
      <c r="K28" s="389"/>
      <c r="L28" s="389"/>
      <c r="M28" s="389"/>
      <c r="N28" s="389"/>
      <c r="O28" s="389"/>
      <c r="P28" s="389"/>
      <c r="Q28" s="389"/>
      <c r="R28" s="389"/>
      <c r="S28" s="389"/>
      <c r="T28" s="389"/>
      <c r="U28" s="389"/>
      <c r="V28" s="389"/>
      <c r="W28" s="389"/>
      <c r="X28" s="389"/>
      <c r="Y28" s="389"/>
      <c r="Z28" s="389"/>
      <c r="AA28" s="389"/>
      <c r="AB28" s="389"/>
      <c r="AC28" s="389"/>
      <c r="AD28" s="389"/>
      <c r="AE28" s="389"/>
      <c r="AF28" s="389"/>
      <c r="AG28" s="389"/>
      <c r="AH28" s="389"/>
      <c r="AI28" s="390"/>
      <c r="AJ28" s="96"/>
    </row>
    <row r="29" spans="2:36" ht="19" x14ac:dyDescent="0.2">
      <c r="B29" s="94"/>
      <c r="C29" s="387"/>
      <c r="D29" s="175">
        <v>1</v>
      </c>
      <c r="E29" s="169">
        <v>2</v>
      </c>
      <c r="F29" s="169">
        <v>3</v>
      </c>
      <c r="G29" s="169">
        <v>4</v>
      </c>
      <c r="H29" s="169">
        <v>5</v>
      </c>
      <c r="I29" s="169">
        <v>6</v>
      </c>
      <c r="J29" s="169">
        <v>7</v>
      </c>
      <c r="K29" s="169">
        <v>8</v>
      </c>
      <c r="L29" s="169">
        <v>9</v>
      </c>
      <c r="M29" s="169">
        <v>10</v>
      </c>
      <c r="N29" s="169">
        <v>11</v>
      </c>
      <c r="O29" s="169">
        <v>12</v>
      </c>
      <c r="P29" s="169">
        <v>13</v>
      </c>
      <c r="Q29" s="169">
        <v>14</v>
      </c>
      <c r="R29" s="169">
        <v>15</v>
      </c>
      <c r="S29" s="169">
        <v>16</v>
      </c>
      <c r="T29" s="169">
        <v>17</v>
      </c>
      <c r="U29" s="169">
        <v>18</v>
      </c>
      <c r="V29" s="169">
        <v>19</v>
      </c>
      <c r="W29" s="169">
        <v>20</v>
      </c>
      <c r="X29" s="169">
        <v>21</v>
      </c>
      <c r="Y29" s="169">
        <v>22</v>
      </c>
      <c r="Z29" s="169">
        <v>23</v>
      </c>
      <c r="AA29" s="169">
        <v>24</v>
      </c>
      <c r="AB29" s="169">
        <v>25</v>
      </c>
      <c r="AC29" s="169">
        <v>26</v>
      </c>
      <c r="AD29" s="169">
        <v>27</v>
      </c>
      <c r="AE29" s="169">
        <v>28</v>
      </c>
      <c r="AF29" s="169">
        <v>29</v>
      </c>
      <c r="AG29" s="169">
        <v>30</v>
      </c>
      <c r="AH29" s="119"/>
      <c r="AI29" s="128" t="s">
        <v>61</v>
      </c>
      <c r="AJ29" s="96"/>
    </row>
    <row r="30" spans="2:36" ht="19" x14ac:dyDescent="0.2">
      <c r="B30" s="94"/>
      <c r="C30" s="148" t="s">
        <v>33</v>
      </c>
      <c r="D30" s="143"/>
      <c r="E30" s="107"/>
      <c r="F30" s="107"/>
      <c r="G30" s="107"/>
      <c r="H30" s="107"/>
      <c r="I30" s="107"/>
      <c r="J30" s="107"/>
      <c r="K30" s="108"/>
      <c r="L30" s="108"/>
      <c r="M30" s="108"/>
      <c r="N30" s="107"/>
      <c r="O30" s="107"/>
      <c r="P30" s="107"/>
      <c r="Q30" s="107"/>
      <c r="R30" s="107"/>
      <c r="S30" s="107"/>
      <c r="T30" s="107"/>
      <c r="U30" s="107"/>
      <c r="V30" s="107"/>
      <c r="W30" s="107"/>
      <c r="X30" s="107"/>
      <c r="Y30" s="107"/>
      <c r="Z30" s="108"/>
      <c r="AA30" s="108"/>
      <c r="AB30" s="108"/>
      <c r="AC30" s="107"/>
      <c r="AD30" s="107"/>
      <c r="AE30" s="107"/>
      <c r="AF30" s="107"/>
      <c r="AG30" s="107"/>
      <c r="AH30" s="119"/>
      <c r="AI30" s="231"/>
      <c r="AJ30" s="96"/>
    </row>
    <row r="31" spans="2:36" ht="19" x14ac:dyDescent="0.2">
      <c r="B31" s="94"/>
      <c r="C31" s="118" t="s">
        <v>3</v>
      </c>
      <c r="D31" s="151"/>
      <c r="E31" s="108"/>
      <c r="F31" s="108"/>
      <c r="G31" s="108"/>
      <c r="H31" s="108"/>
      <c r="I31" s="108"/>
      <c r="J31" s="108"/>
      <c r="K31" s="108"/>
      <c r="L31" s="108"/>
      <c r="M31" s="108"/>
      <c r="N31" s="108"/>
      <c r="O31" s="108"/>
      <c r="P31" s="108"/>
      <c r="Q31" s="108"/>
      <c r="R31" s="108"/>
      <c r="S31" s="108"/>
      <c r="T31" s="108"/>
      <c r="U31" s="108"/>
      <c r="V31" s="108"/>
      <c r="W31" s="108"/>
      <c r="X31" s="108"/>
      <c r="Y31" s="108"/>
      <c r="Z31" s="108"/>
      <c r="AA31" s="108"/>
      <c r="AB31" s="108"/>
      <c r="AC31" s="108"/>
      <c r="AD31" s="108"/>
      <c r="AE31" s="108"/>
      <c r="AF31" s="108"/>
      <c r="AG31" s="108"/>
      <c r="AH31" s="119"/>
      <c r="AI31" s="171" t="str">
        <f>IF(COUNTBLANK(D31:AG31)=30,"",AVERAGE(D31:AG31))</f>
        <v/>
      </c>
      <c r="AJ31" s="96"/>
    </row>
    <row r="32" spans="2:36" ht="19" x14ac:dyDescent="0.2">
      <c r="B32" s="94"/>
      <c r="C32" s="148" t="s">
        <v>34</v>
      </c>
      <c r="D32" s="143"/>
      <c r="E32" s="107"/>
      <c r="F32" s="107"/>
      <c r="G32" s="107"/>
      <c r="H32" s="107"/>
      <c r="I32" s="107"/>
      <c r="J32" s="107"/>
      <c r="K32" s="108"/>
      <c r="L32" s="108"/>
      <c r="M32" s="108"/>
      <c r="N32" s="107"/>
      <c r="O32" s="107"/>
      <c r="P32" s="107"/>
      <c r="Q32" s="107"/>
      <c r="R32" s="107"/>
      <c r="S32" s="107"/>
      <c r="T32" s="107"/>
      <c r="U32" s="107"/>
      <c r="V32" s="107"/>
      <c r="W32" s="107"/>
      <c r="X32" s="107"/>
      <c r="Y32" s="107"/>
      <c r="Z32" s="108"/>
      <c r="AA32" s="108"/>
      <c r="AB32" s="108"/>
      <c r="AC32" s="107"/>
      <c r="AD32" s="107"/>
      <c r="AE32" s="107"/>
      <c r="AF32" s="107"/>
      <c r="AG32" s="107"/>
      <c r="AH32" s="119"/>
      <c r="AI32" s="171" t="str">
        <f t="shared" ref="AI32:AI39" si="4">IF(COUNTBLANK(D32:AG32)=30,"",AVERAGE(D32:AG32))</f>
        <v/>
      </c>
      <c r="AJ32" s="96"/>
    </row>
    <row r="33" spans="2:36" ht="19" x14ac:dyDescent="0.2">
      <c r="B33" s="94"/>
      <c r="C33" s="118" t="s">
        <v>35</v>
      </c>
      <c r="D33" s="143"/>
      <c r="E33" s="107"/>
      <c r="F33" s="107"/>
      <c r="G33" s="107"/>
      <c r="H33" s="107"/>
      <c r="I33" s="107"/>
      <c r="J33" s="107"/>
      <c r="K33" s="108"/>
      <c r="L33" s="108"/>
      <c r="M33" s="108"/>
      <c r="N33" s="107"/>
      <c r="O33" s="108"/>
      <c r="P33" s="107"/>
      <c r="Q33" s="107"/>
      <c r="R33" s="107"/>
      <c r="S33" s="107"/>
      <c r="T33" s="107"/>
      <c r="U33" s="107"/>
      <c r="V33" s="107"/>
      <c r="W33" s="107"/>
      <c r="X33" s="107"/>
      <c r="Y33" s="107"/>
      <c r="Z33" s="108"/>
      <c r="AA33" s="108"/>
      <c r="AB33" s="108"/>
      <c r="AC33" s="107"/>
      <c r="AD33" s="108"/>
      <c r="AE33" s="107"/>
      <c r="AF33" s="107"/>
      <c r="AG33" s="107"/>
      <c r="AH33" s="119"/>
      <c r="AI33" s="171" t="str">
        <f t="shared" si="4"/>
        <v/>
      </c>
      <c r="AJ33" s="96"/>
    </row>
    <row r="34" spans="2:36" ht="19" x14ac:dyDescent="0.2">
      <c r="B34" s="94"/>
      <c r="C34" s="118" t="s">
        <v>36</v>
      </c>
      <c r="D34" s="143"/>
      <c r="E34" s="107"/>
      <c r="F34" s="107"/>
      <c r="G34" s="107"/>
      <c r="H34" s="107"/>
      <c r="I34" s="107"/>
      <c r="J34" s="107"/>
      <c r="K34" s="108"/>
      <c r="L34" s="108"/>
      <c r="M34" s="108"/>
      <c r="N34" s="107"/>
      <c r="O34" s="108"/>
      <c r="P34" s="107"/>
      <c r="Q34" s="107"/>
      <c r="R34" s="107"/>
      <c r="S34" s="107"/>
      <c r="T34" s="107"/>
      <c r="U34" s="107"/>
      <c r="V34" s="107"/>
      <c r="W34" s="107"/>
      <c r="X34" s="107"/>
      <c r="Y34" s="107"/>
      <c r="Z34" s="108"/>
      <c r="AA34" s="108"/>
      <c r="AB34" s="108"/>
      <c r="AC34" s="107"/>
      <c r="AD34" s="108"/>
      <c r="AE34" s="107"/>
      <c r="AF34" s="107"/>
      <c r="AG34" s="107"/>
      <c r="AH34" s="119"/>
      <c r="AI34" s="171" t="str">
        <f t="shared" si="4"/>
        <v/>
      </c>
      <c r="AJ34" s="96"/>
    </row>
    <row r="35" spans="2:36" ht="19" x14ac:dyDescent="0.2">
      <c r="B35" s="94"/>
      <c r="C35" s="147" t="s">
        <v>37</v>
      </c>
      <c r="D35" s="143"/>
      <c r="E35" s="107"/>
      <c r="F35" s="107"/>
      <c r="G35" s="107"/>
      <c r="H35" s="107"/>
      <c r="I35" s="107"/>
      <c r="J35" s="107"/>
      <c r="K35" s="108"/>
      <c r="L35" s="108"/>
      <c r="M35" s="108"/>
      <c r="N35" s="107"/>
      <c r="O35" s="108"/>
      <c r="P35" s="107"/>
      <c r="Q35" s="107"/>
      <c r="R35" s="107"/>
      <c r="S35" s="107"/>
      <c r="T35" s="107"/>
      <c r="U35" s="107"/>
      <c r="V35" s="107"/>
      <c r="W35" s="107"/>
      <c r="X35" s="107"/>
      <c r="Y35" s="107"/>
      <c r="Z35" s="108"/>
      <c r="AA35" s="108"/>
      <c r="AB35" s="108"/>
      <c r="AC35" s="107"/>
      <c r="AD35" s="108"/>
      <c r="AE35" s="107"/>
      <c r="AF35" s="107"/>
      <c r="AG35" s="107"/>
      <c r="AH35" s="119"/>
      <c r="AI35" s="171" t="str">
        <f t="shared" si="4"/>
        <v/>
      </c>
      <c r="AJ35" s="96"/>
    </row>
    <row r="36" spans="2:36" ht="19" x14ac:dyDescent="0.2">
      <c r="B36" s="94"/>
      <c r="C36" s="118" t="s">
        <v>38</v>
      </c>
      <c r="D36" s="143"/>
      <c r="E36" s="107"/>
      <c r="F36" s="107"/>
      <c r="G36" s="107"/>
      <c r="H36" s="107"/>
      <c r="I36" s="107"/>
      <c r="J36" s="107"/>
      <c r="K36" s="108"/>
      <c r="L36" s="108"/>
      <c r="M36" s="108"/>
      <c r="N36" s="107"/>
      <c r="O36" s="108"/>
      <c r="P36" s="107"/>
      <c r="Q36" s="107"/>
      <c r="R36" s="107"/>
      <c r="S36" s="107"/>
      <c r="T36" s="107"/>
      <c r="U36" s="107"/>
      <c r="V36" s="107"/>
      <c r="W36" s="107"/>
      <c r="X36" s="107"/>
      <c r="Y36" s="107"/>
      <c r="Z36" s="108"/>
      <c r="AA36" s="108"/>
      <c r="AB36" s="108"/>
      <c r="AC36" s="107"/>
      <c r="AD36" s="108"/>
      <c r="AE36" s="107"/>
      <c r="AF36" s="107"/>
      <c r="AG36" s="107"/>
      <c r="AH36" s="119"/>
      <c r="AI36" s="171" t="str">
        <f t="shared" si="4"/>
        <v/>
      </c>
      <c r="AJ36" s="96"/>
    </row>
    <row r="37" spans="2:36" ht="19" x14ac:dyDescent="0.2">
      <c r="B37" s="94"/>
      <c r="C37" s="148" t="s">
        <v>141</v>
      </c>
      <c r="D37" s="143"/>
      <c r="E37" s="107"/>
      <c r="F37" s="107"/>
      <c r="G37" s="107"/>
      <c r="H37" s="107"/>
      <c r="I37" s="107"/>
      <c r="J37" s="107"/>
      <c r="K37" s="108"/>
      <c r="L37" s="108"/>
      <c r="M37" s="108"/>
      <c r="N37" s="107"/>
      <c r="O37" s="108"/>
      <c r="P37" s="107"/>
      <c r="Q37" s="107"/>
      <c r="R37" s="107"/>
      <c r="S37" s="107"/>
      <c r="T37" s="107"/>
      <c r="U37" s="107"/>
      <c r="V37" s="107"/>
      <c r="W37" s="107"/>
      <c r="X37" s="107"/>
      <c r="Y37" s="107"/>
      <c r="Z37" s="108"/>
      <c r="AA37" s="108"/>
      <c r="AB37" s="108"/>
      <c r="AC37" s="107"/>
      <c r="AD37" s="108"/>
      <c r="AE37" s="107"/>
      <c r="AF37" s="107"/>
      <c r="AG37" s="107"/>
      <c r="AH37" s="119"/>
      <c r="AI37" s="171" t="str">
        <f t="shared" si="4"/>
        <v/>
      </c>
      <c r="AJ37" s="96"/>
    </row>
    <row r="38" spans="2:36" ht="19" x14ac:dyDescent="0.2">
      <c r="B38" s="94"/>
      <c r="C38" s="118" t="s">
        <v>39</v>
      </c>
      <c r="D38" s="143"/>
      <c r="E38" s="107"/>
      <c r="F38" s="107"/>
      <c r="G38" s="107"/>
      <c r="H38" s="107"/>
      <c r="I38" s="107"/>
      <c r="J38" s="107"/>
      <c r="K38" s="108"/>
      <c r="L38" s="108"/>
      <c r="M38" s="108"/>
      <c r="N38" s="107"/>
      <c r="O38" s="108"/>
      <c r="P38" s="107"/>
      <c r="Q38" s="107"/>
      <c r="R38" s="107"/>
      <c r="S38" s="107"/>
      <c r="T38" s="107"/>
      <c r="U38" s="107"/>
      <c r="V38" s="107"/>
      <c r="W38" s="107"/>
      <c r="X38" s="107"/>
      <c r="Y38" s="107"/>
      <c r="Z38" s="108"/>
      <c r="AA38" s="108"/>
      <c r="AB38" s="108"/>
      <c r="AC38" s="107"/>
      <c r="AD38" s="108"/>
      <c r="AE38" s="107"/>
      <c r="AF38" s="107"/>
      <c r="AG38" s="107"/>
      <c r="AH38" s="119"/>
      <c r="AI38" s="171" t="str">
        <f t="shared" si="4"/>
        <v/>
      </c>
      <c r="AJ38" s="96"/>
    </row>
    <row r="39" spans="2:36" ht="19" x14ac:dyDescent="0.2">
      <c r="B39" s="94"/>
      <c r="C39" s="118" t="s">
        <v>40</v>
      </c>
      <c r="D39" s="143"/>
      <c r="E39" s="107"/>
      <c r="F39" s="107"/>
      <c r="G39" s="107"/>
      <c r="H39" s="107"/>
      <c r="I39" s="107"/>
      <c r="J39" s="107"/>
      <c r="K39" s="108"/>
      <c r="L39" s="108"/>
      <c r="M39" s="108"/>
      <c r="N39" s="107"/>
      <c r="O39" s="108"/>
      <c r="P39" s="107"/>
      <c r="Q39" s="107"/>
      <c r="R39" s="107"/>
      <c r="S39" s="107"/>
      <c r="T39" s="107"/>
      <c r="U39" s="107"/>
      <c r="V39" s="107"/>
      <c r="W39" s="107"/>
      <c r="X39" s="107"/>
      <c r="Y39" s="107"/>
      <c r="Z39" s="108"/>
      <c r="AA39" s="108"/>
      <c r="AB39" s="108"/>
      <c r="AC39" s="107"/>
      <c r="AD39" s="108"/>
      <c r="AE39" s="107"/>
      <c r="AF39" s="107"/>
      <c r="AG39" s="107"/>
      <c r="AH39" s="119"/>
      <c r="AI39" s="171" t="str">
        <f t="shared" si="4"/>
        <v/>
      </c>
      <c r="AJ39" s="96"/>
    </row>
    <row r="40" spans="2:36" ht="20" thickBot="1" x14ac:dyDescent="0.25">
      <c r="B40" s="94"/>
      <c r="C40" s="114" t="s">
        <v>142</v>
      </c>
      <c r="D40" s="144"/>
      <c r="E40" s="109"/>
      <c r="F40" s="109"/>
      <c r="G40" s="109"/>
      <c r="H40" s="109"/>
      <c r="I40" s="109"/>
      <c r="J40" s="109"/>
      <c r="K40" s="110"/>
      <c r="L40" s="110"/>
      <c r="M40" s="110"/>
      <c r="N40" s="109"/>
      <c r="O40" s="110"/>
      <c r="P40" s="109"/>
      <c r="Q40" s="109"/>
      <c r="R40" s="109"/>
      <c r="S40" s="109"/>
      <c r="T40" s="109"/>
      <c r="U40" s="109"/>
      <c r="V40" s="109"/>
      <c r="W40" s="109"/>
      <c r="X40" s="109"/>
      <c r="Y40" s="109"/>
      <c r="Z40" s="110"/>
      <c r="AA40" s="110"/>
      <c r="AB40" s="110"/>
      <c r="AC40" s="109"/>
      <c r="AD40" s="110"/>
      <c r="AE40" s="109"/>
      <c r="AF40" s="109"/>
      <c r="AG40" s="109"/>
      <c r="AH40" s="120"/>
      <c r="AI40" s="232"/>
      <c r="AJ40" s="96"/>
    </row>
    <row r="41" spans="2:36" ht="19" x14ac:dyDescent="0.2">
      <c r="B41" s="94"/>
      <c r="C41" s="129" t="s">
        <v>143</v>
      </c>
      <c r="D41" s="150"/>
      <c r="E41" s="113"/>
      <c r="F41" s="113"/>
      <c r="G41" s="113"/>
      <c r="H41" s="113"/>
      <c r="I41" s="113"/>
      <c r="J41" s="113"/>
      <c r="K41" s="113"/>
      <c r="L41" s="113"/>
      <c r="M41" s="113"/>
      <c r="N41" s="113"/>
      <c r="O41" s="113"/>
      <c r="P41" s="113"/>
      <c r="Q41" s="113"/>
      <c r="R41" s="113"/>
      <c r="S41" s="113"/>
      <c r="T41" s="113"/>
      <c r="U41" s="113"/>
      <c r="V41" s="113"/>
      <c r="W41" s="113"/>
      <c r="X41" s="113"/>
      <c r="Y41" s="113"/>
      <c r="Z41" s="113"/>
      <c r="AA41" s="113"/>
      <c r="AB41" s="113"/>
      <c r="AC41" s="113"/>
      <c r="AD41" s="113"/>
      <c r="AE41" s="113"/>
      <c r="AF41" s="113"/>
      <c r="AG41" s="113"/>
      <c r="AH41" s="218"/>
      <c r="AI41" s="219" t="str">
        <f>IF(COUNTBLANK(D41:AG41)=30,"",AVERAGE(D41:AG41))</f>
        <v/>
      </c>
      <c r="AJ41" s="96"/>
    </row>
    <row r="42" spans="2:36" ht="19" x14ac:dyDescent="0.2">
      <c r="B42" s="94"/>
      <c r="C42" s="130" t="s">
        <v>41</v>
      </c>
      <c r="D42" s="151"/>
      <c r="E42" s="108"/>
      <c r="F42" s="108"/>
      <c r="G42" s="108"/>
      <c r="H42" s="108"/>
      <c r="I42" s="108"/>
      <c r="J42" s="108"/>
      <c r="K42" s="108"/>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19"/>
      <c r="AI42" s="171" t="str">
        <f>IF(COUNTBLANK(D42:AG42)=30,"",AVERAGE(D42:AG42))</f>
        <v/>
      </c>
      <c r="AJ42" s="96"/>
    </row>
    <row r="43" spans="2:36" ht="19" x14ac:dyDescent="0.2">
      <c r="B43" s="94"/>
      <c r="C43" s="130" t="s">
        <v>42</v>
      </c>
      <c r="D43" s="151"/>
      <c r="E43" s="108"/>
      <c r="F43" s="108"/>
      <c r="G43" s="108"/>
      <c r="H43" s="108"/>
      <c r="I43" s="108"/>
      <c r="J43" s="108"/>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8"/>
      <c r="AH43" s="119"/>
      <c r="AI43" s="171" t="str">
        <f t="shared" ref="AI43:AI48" si="5">IF(COUNTBLANK(D43:AG43)=30,"",AVERAGE(D43:AG43))</f>
        <v/>
      </c>
      <c r="AJ43" s="96"/>
    </row>
    <row r="44" spans="2:36" ht="19" x14ac:dyDescent="0.2">
      <c r="B44" s="94"/>
      <c r="C44" s="130" t="s">
        <v>43</v>
      </c>
      <c r="D44" s="151"/>
      <c r="E44" s="108"/>
      <c r="F44" s="108"/>
      <c r="G44" s="108"/>
      <c r="H44" s="108"/>
      <c r="I44" s="108"/>
      <c r="J44" s="108"/>
      <c r="K44" s="108"/>
      <c r="L44" s="108"/>
      <c r="M44" s="108"/>
      <c r="N44" s="108"/>
      <c r="O44" s="108"/>
      <c r="P44" s="108"/>
      <c r="Q44" s="108"/>
      <c r="R44" s="108"/>
      <c r="S44" s="108"/>
      <c r="T44" s="108"/>
      <c r="U44" s="108"/>
      <c r="V44" s="108"/>
      <c r="W44" s="108"/>
      <c r="X44" s="108"/>
      <c r="Y44" s="108"/>
      <c r="Z44" s="108"/>
      <c r="AA44" s="108"/>
      <c r="AB44" s="108"/>
      <c r="AC44" s="108"/>
      <c r="AD44" s="108"/>
      <c r="AE44" s="108"/>
      <c r="AF44" s="108"/>
      <c r="AG44" s="108"/>
      <c r="AH44" s="119"/>
      <c r="AI44" s="171" t="str">
        <f t="shared" si="5"/>
        <v/>
      </c>
      <c r="AJ44" s="96"/>
    </row>
    <row r="45" spans="2:36" ht="19" x14ac:dyDescent="0.2">
      <c r="B45" s="94"/>
      <c r="C45" s="130" t="s">
        <v>144</v>
      </c>
      <c r="D45" s="151"/>
      <c r="E45" s="108"/>
      <c r="F45" s="108"/>
      <c r="G45" s="108"/>
      <c r="H45" s="108"/>
      <c r="I45" s="108"/>
      <c r="J45" s="108"/>
      <c r="K45" s="108"/>
      <c r="L45" s="108"/>
      <c r="M45" s="108"/>
      <c r="N45" s="108"/>
      <c r="O45" s="108"/>
      <c r="P45" s="108"/>
      <c r="Q45" s="108"/>
      <c r="R45" s="108"/>
      <c r="S45" s="108"/>
      <c r="T45" s="108"/>
      <c r="U45" s="108"/>
      <c r="V45" s="108"/>
      <c r="W45" s="108"/>
      <c r="X45" s="108"/>
      <c r="Y45" s="108"/>
      <c r="Z45" s="108"/>
      <c r="AA45" s="108"/>
      <c r="AB45" s="108"/>
      <c r="AC45" s="108"/>
      <c r="AD45" s="108"/>
      <c r="AE45" s="108"/>
      <c r="AF45" s="108"/>
      <c r="AG45" s="108"/>
      <c r="AH45" s="119"/>
      <c r="AI45" s="171" t="str">
        <f t="shared" si="5"/>
        <v/>
      </c>
      <c r="AJ45" s="96"/>
    </row>
    <row r="46" spans="2:36" ht="20" thickBot="1" x14ac:dyDescent="0.25">
      <c r="B46" s="94"/>
      <c r="C46" s="131" t="s">
        <v>44</v>
      </c>
      <c r="D46" s="22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110"/>
      <c r="AE46" s="110"/>
      <c r="AF46" s="110"/>
      <c r="AG46" s="110"/>
      <c r="AH46" s="120"/>
      <c r="AI46" s="176" t="str">
        <f>IF(COUNTBLANK(D46:AG46)=30,"",AVERAGE(D46:AG46))</f>
        <v/>
      </c>
      <c r="AJ46" s="96"/>
    </row>
    <row r="47" spans="2:36" ht="19" x14ac:dyDescent="0.2">
      <c r="B47" s="94"/>
      <c r="C47" s="129" t="s">
        <v>45</v>
      </c>
      <c r="D47" s="145"/>
      <c r="E47" s="112"/>
      <c r="F47" s="112"/>
      <c r="G47" s="112"/>
      <c r="H47" s="112"/>
      <c r="I47" s="112"/>
      <c r="J47" s="112"/>
      <c r="K47" s="113"/>
      <c r="L47" s="113"/>
      <c r="M47" s="113"/>
      <c r="N47" s="112"/>
      <c r="O47" s="112"/>
      <c r="P47" s="112"/>
      <c r="Q47" s="112"/>
      <c r="R47" s="112"/>
      <c r="S47" s="112"/>
      <c r="T47" s="112"/>
      <c r="U47" s="112"/>
      <c r="V47" s="112"/>
      <c r="W47" s="112"/>
      <c r="X47" s="112"/>
      <c r="Y47" s="113"/>
      <c r="Z47" s="113"/>
      <c r="AA47" s="113"/>
      <c r="AB47" s="112"/>
      <c r="AC47" s="112"/>
      <c r="AD47" s="112"/>
      <c r="AE47" s="112"/>
      <c r="AF47" s="112"/>
      <c r="AG47" s="112"/>
      <c r="AH47" s="218"/>
      <c r="AI47" s="132" t="str">
        <f t="shared" si="5"/>
        <v/>
      </c>
      <c r="AJ47" s="96"/>
    </row>
    <row r="48" spans="2:36" ht="19" x14ac:dyDescent="0.2">
      <c r="B48" s="94"/>
      <c r="C48" s="130" t="s">
        <v>46</v>
      </c>
      <c r="D48" s="143"/>
      <c r="E48" s="107"/>
      <c r="F48" s="107"/>
      <c r="G48" s="107"/>
      <c r="H48" s="107"/>
      <c r="I48" s="107"/>
      <c r="J48" s="107"/>
      <c r="K48" s="108"/>
      <c r="L48" s="108"/>
      <c r="M48" s="108"/>
      <c r="N48" s="107"/>
      <c r="O48" s="107"/>
      <c r="P48" s="107"/>
      <c r="Q48" s="107"/>
      <c r="R48" s="107"/>
      <c r="S48" s="107"/>
      <c r="T48" s="107"/>
      <c r="U48" s="107"/>
      <c r="V48" s="107"/>
      <c r="W48" s="107"/>
      <c r="X48" s="107"/>
      <c r="Y48" s="108"/>
      <c r="Z48" s="108"/>
      <c r="AA48" s="108"/>
      <c r="AB48" s="107"/>
      <c r="AC48" s="107"/>
      <c r="AD48" s="107"/>
      <c r="AE48" s="107"/>
      <c r="AF48" s="107"/>
      <c r="AG48" s="107"/>
      <c r="AH48" s="119"/>
      <c r="AI48" s="172" t="str">
        <f t="shared" si="5"/>
        <v/>
      </c>
      <c r="AJ48" s="96"/>
    </row>
    <row r="49" spans="1:41" ht="20" thickBot="1" x14ac:dyDescent="0.25">
      <c r="B49" s="94"/>
      <c r="C49" s="131" t="s">
        <v>47</v>
      </c>
      <c r="D49" s="144"/>
      <c r="E49" s="109"/>
      <c r="F49" s="109"/>
      <c r="G49" s="109"/>
      <c r="H49" s="109"/>
      <c r="I49" s="109"/>
      <c r="J49" s="109"/>
      <c r="K49" s="110"/>
      <c r="L49" s="110"/>
      <c r="M49" s="110"/>
      <c r="N49" s="109"/>
      <c r="O49" s="109"/>
      <c r="P49" s="109"/>
      <c r="Q49" s="109"/>
      <c r="R49" s="109"/>
      <c r="S49" s="109"/>
      <c r="T49" s="109"/>
      <c r="U49" s="109"/>
      <c r="V49" s="109"/>
      <c r="W49" s="109"/>
      <c r="X49" s="109"/>
      <c r="Y49" s="110"/>
      <c r="Z49" s="110"/>
      <c r="AA49" s="110"/>
      <c r="AB49" s="109"/>
      <c r="AC49" s="109"/>
      <c r="AD49" s="109"/>
      <c r="AE49" s="109"/>
      <c r="AF49" s="109"/>
      <c r="AG49" s="109"/>
      <c r="AH49" s="120"/>
      <c r="AI49" s="226" t="str">
        <f>IF(COUNTBLANK(D49:AG49)=30,"",AVERAGE(D49:AG49))</f>
        <v/>
      </c>
      <c r="AJ49" s="96"/>
    </row>
    <row r="50" spans="1:41" ht="17" thickBot="1" x14ac:dyDescent="0.25">
      <c r="A50" s="51"/>
      <c r="B50" s="94"/>
      <c r="C50" s="221" t="s">
        <v>145</v>
      </c>
      <c r="D50" s="222" t="str">
        <f>IF(COUNTBLANK(D41:D49)=9,"",IF(SUM(D41:D49)&gt;0,0,IF(COUNTBLANK(D41:D49)&lt;&gt;0,"",1)))</f>
        <v/>
      </c>
      <c r="E50" s="222" t="str">
        <f t="shared" ref="E50:AG50" si="6">IF(COUNTBLANK(E41:E49)=9,"",IF(SUM(E41:E49)&gt;0,0,IF(COUNTBLANK(E41:E49)&lt;&gt;0,"",1)))</f>
        <v/>
      </c>
      <c r="F50" s="222" t="str">
        <f t="shared" si="6"/>
        <v/>
      </c>
      <c r="G50" s="222" t="str">
        <f t="shared" si="6"/>
        <v/>
      </c>
      <c r="H50" s="222" t="str">
        <f t="shared" si="6"/>
        <v/>
      </c>
      <c r="I50" s="222" t="str">
        <f t="shared" si="6"/>
        <v/>
      </c>
      <c r="J50" s="222" t="str">
        <f t="shared" si="6"/>
        <v/>
      </c>
      <c r="K50" s="222" t="str">
        <f t="shared" si="6"/>
        <v/>
      </c>
      <c r="L50" s="222" t="str">
        <f t="shared" si="6"/>
        <v/>
      </c>
      <c r="M50" s="222" t="str">
        <f t="shared" si="6"/>
        <v/>
      </c>
      <c r="N50" s="222" t="str">
        <f t="shared" si="6"/>
        <v/>
      </c>
      <c r="O50" s="222" t="str">
        <f t="shared" si="6"/>
        <v/>
      </c>
      <c r="P50" s="222" t="str">
        <f t="shared" si="6"/>
        <v/>
      </c>
      <c r="Q50" s="222" t="str">
        <f t="shared" si="6"/>
        <v/>
      </c>
      <c r="R50" s="222" t="str">
        <f t="shared" si="6"/>
        <v/>
      </c>
      <c r="S50" s="222" t="str">
        <f t="shared" si="6"/>
        <v/>
      </c>
      <c r="T50" s="222" t="str">
        <f t="shared" si="6"/>
        <v/>
      </c>
      <c r="U50" s="222" t="str">
        <f t="shared" si="6"/>
        <v/>
      </c>
      <c r="V50" s="222" t="str">
        <f t="shared" si="6"/>
        <v/>
      </c>
      <c r="W50" s="222" t="str">
        <f t="shared" si="6"/>
        <v/>
      </c>
      <c r="X50" s="222" t="str">
        <f t="shared" si="6"/>
        <v/>
      </c>
      <c r="Y50" s="222" t="str">
        <f t="shared" si="6"/>
        <v/>
      </c>
      <c r="Z50" s="222" t="str">
        <f t="shared" si="6"/>
        <v/>
      </c>
      <c r="AA50" s="222" t="str">
        <f t="shared" si="6"/>
        <v/>
      </c>
      <c r="AB50" s="222" t="str">
        <f t="shared" si="6"/>
        <v/>
      </c>
      <c r="AC50" s="222" t="str">
        <f t="shared" si="6"/>
        <v/>
      </c>
      <c r="AD50" s="222" t="str">
        <f t="shared" si="6"/>
        <v/>
      </c>
      <c r="AE50" s="222" t="str">
        <f t="shared" si="6"/>
        <v/>
      </c>
      <c r="AF50" s="222" t="str">
        <f t="shared" si="6"/>
        <v/>
      </c>
      <c r="AG50" s="222" t="str">
        <f t="shared" si="6"/>
        <v/>
      </c>
      <c r="AH50" s="224" t="str">
        <f>IF(COUNTBLANK(AH41:AH49)&lt;&gt;0,"",IF(SUM(AH41:AH49)=0,1,0))</f>
        <v/>
      </c>
      <c r="AI50" s="225" t="str">
        <f>IF(COUNTBLANK(D50:AG50)=30,"",AVERAGE(D50:AG50))</f>
        <v/>
      </c>
      <c r="AJ50" s="96"/>
      <c r="AK50" s="51"/>
      <c r="AL50" s="51"/>
      <c r="AM50" s="51"/>
      <c r="AN50" s="51"/>
      <c r="AO50" s="51"/>
    </row>
    <row r="51" spans="1:41" ht="19" x14ac:dyDescent="0.2">
      <c r="B51" s="94"/>
      <c r="C51" s="101" t="s">
        <v>48</v>
      </c>
      <c r="D51" s="146"/>
      <c r="E51" s="115"/>
      <c r="F51" s="115"/>
      <c r="G51" s="115"/>
      <c r="H51" s="115"/>
      <c r="I51" s="115"/>
      <c r="J51" s="115"/>
      <c r="K51" s="102"/>
      <c r="L51" s="102"/>
      <c r="M51" s="102"/>
      <c r="N51" s="115"/>
      <c r="O51" s="115"/>
      <c r="P51" s="115"/>
      <c r="Q51" s="115"/>
      <c r="R51" s="115"/>
      <c r="S51" s="115"/>
      <c r="T51" s="115"/>
      <c r="U51" s="115"/>
      <c r="V51" s="115"/>
      <c r="W51" s="115"/>
      <c r="X51" s="115"/>
      <c r="Y51" s="115"/>
      <c r="Z51" s="102"/>
      <c r="AA51" s="102"/>
      <c r="AB51" s="102"/>
      <c r="AC51" s="115"/>
      <c r="AD51" s="115"/>
      <c r="AE51" s="115"/>
      <c r="AF51" s="115"/>
      <c r="AG51" s="115"/>
      <c r="AH51" s="121"/>
      <c r="AI51" s="177"/>
      <c r="AJ51" s="96"/>
    </row>
    <row r="52" spans="1:41" ht="19" x14ac:dyDescent="0.2">
      <c r="B52" s="94"/>
      <c r="C52" s="148" t="s">
        <v>49</v>
      </c>
      <c r="D52" s="143"/>
      <c r="E52" s="107"/>
      <c r="F52" s="107"/>
      <c r="G52" s="107"/>
      <c r="H52" s="107"/>
      <c r="I52" s="107"/>
      <c r="J52" s="107"/>
      <c r="K52" s="108"/>
      <c r="L52" s="108"/>
      <c r="M52" s="108"/>
      <c r="N52" s="107"/>
      <c r="O52" s="107"/>
      <c r="P52" s="107"/>
      <c r="Q52" s="107"/>
      <c r="R52" s="107"/>
      <c r="S52" s="107"/>
      <c r="T52" s="107"/>
      <c r="U52" s="107"/>
      <c r="V52" s="107"/>
      <c r="W52" s="107"/>
      <c r="X52" s="107"/>
      <c r="Y52" s="107"/>
      <c r="Z52" s="108"/>
      <c r="AA52" s="108"/>
      <c r="AB52" s="108"/>
      <c r="AC52" s="107"/>
      <c r="AD52" s="107"/>
      <c r="AE52" s="107"/>
      <c r="AF52" s="107"/>
      <c r="AG52" s="107"/>
      <c r="AH52" s="119"/>
      <c r="AI52" s="173"/>
      <c r="AJ52" s="96"/>
    </row>
    <row r="53" spans="1:41" ht="19" x14ac:dyDescent="0.2">
      <c r="B53" s="94"/>
      <c r="C53" s="148" t="s">
        <v>50</v>
      </c>
      <c r="D53" s="143"/>
      <c r="E53" s="107"/>
      <c r="F53" s="107"/>
      <c r="G53" s="107"/>
      <c r="H53" s="107"/>
      <c r="I53" s="107"/>
      <c r="J53" s="107"/>
      <c r="K53" s="108"/>
      <c r="L53" s="108"/>
      <c r="M53" s="108"/>
      <c r="N53" s="107"/>
      <c r="O53" s="107"/>
      <c r="P53" s="107"/>
      <c r="Q53" s="107"/>
      <c r="R53" s="107"/>
      <c r="S53" s="107"/>
      <c r="T53" s="107"/>
      <c r="U53" s="107"/>
      <c r="V53" s="107"/>
      <c r="W53" s="107"/>
      <c r="X53" s="107"/>
      <c r="Y53" s="107"/>
      <c r="Z53" s="108"/>
      <c r="AA53" s="108"/>
      <c r="AB53" s="108"/>
      <c r="AC53" s="107"/>
      <c r="AD53" s="107"/>
      <c r="AE53" s="107"/>
      <c r="AF53" s="107"/>
      <c r="AG53" s="107"/>
      <c r="AH53" s="119"/>
      <c r="AI53" s="173"/>
      <c r="AJ53" s="96"/>
    </row>
    <row r="54" spans="1:41" ht="20" thickBot="1" x14ac:dyDescent="0.25">
      <c r="B54" s="94"/>
      <c r="C54" s="104" t="s">
        <v>51</v>
      </c>
      <c r="D54" s="149"/>
      <c r="E54" s="122"/>
      <c r="F54" s="122"/>
      <c r="G54" s="122"/>
      <c r="H54" s="122"/>
      <c r="I54" s="122"/>
      <c r="J54" s="122"/>
      <c r="K54" s="123"/>
      <c r="L54" s="123"/>
      <c r="M54" s="123"/>
      <c r="N54" s="122"/>
      <c r="O54" s="122"/>
      <c r="P54" s="122"/>
      <c r="Q54" s="122"/>
      <c r="R54" s="122"/>
      <c r="S54" s="122"/>
      <c r="T54" s="122"/>
      <c r="U54" s="122"/>
      <c r="V54" s="122"/>
      <c r="W54" s="122"/>
      <c r="X54" s="122"/>
      <c r="Y54" s="122"/>
      <c r="Z54" s="123"/>
      <c r="AA54" s="123"/>
      <c r="AB54" s="123"/>
      <c r="AC54" s="122"/>
      <c r="AD54" s="122"/>
      <c r="AE54" s="122"/>
      <c r="AF54" s="122"/>
      <c r="AG54" s="122"/>
      <c r="AH54" s="170"/>
      <c r="AI54" s="174"/>
      <c r="AJ54" s="96"/>
    </row>
    <row r="55" spans="1:41" ht="167.25" customHeight="1" thickBot="1" x14ac:dyDescent="0.25">
      <c r="B55" s="94"/>
      <c r="C55" s="105" t="s">
        <v>59</v>
      </c>
      <c r="D55" s="168"/>
      <c r="E55" s="165"/>
      <c r="F55" s="165"/>
      <c r="G55" s="165"/>
      <c r="H55" s="165"/>
      <c r="I55" s="165"/>
      <c r="J55" s="165"/>
      <c r="K55" s="165"/>
      <c r="L55" s="165"/>
      <c r="M55" s="165"/>
      <c r="N55" s="165"/>
      <c r="O55" s="165"/>
      <c r="P55" s="165"/>
      <c r="Q55" s="165"/>
      <c r="R55" s="165"/>
      <c r="S55" s="165"/>
      <c r="T55" s="165"/>
      <c r="U55" s="165"/>
      <c r="V55" s="165"/>
      <c r="W55" s="165"/>
      <c r="X55" s="165"/>
      <c r="Y55" s="165"/>
      <c r="Z55" s="165"/>
      <c r="AA55" s="165"/>
      <c r="AB55" s="165"/>
      <c r="AC55" s="165"/>
      <c r="AD55" s="165"/>
      <c r="AE55" s="165"/>
      <c r="AF55" s="165"/>
      <c r="AG55" s="165"/>
      <c r="AH55" s="166"/>
      <c r="AI55" s="167"/>
      <c r="AJ55" s="96"/>
    </row>
    <row r="56" spans="1:41" ht="17" thickBot="1" x14ac:dyDescent="0.25">
      <c r="B56" s="391" t="s">
        <v>133</v>
      </c>
      <c r="C56" s="392"/>
      <c r="D56" s="392"/>
      <c r="E56" s="392"/>
      <c r="F56" s="392"/>
      <c r="G56" s="392"/>
      <c r="H56" s="392"/>
      <c r="I56" s="392"/>
      <c r="J56" s="392"/>
      <c r="K56" s="392"/>
      <c r="L56" s="392"/>
      <c r="M56" s="392"/>
      <c r="N56" s="392"/>
      <c r="O56" s="392"/>
      <c r="P56" s="392"/>
      <c r="Q56" s="392"/>
      <c r="R56" s="392"/>
      <c r="S56" s="392"/>
      <c r="T56" s="392"/>
      <c r="U56" s="392"/>
      <c r="V56" s="392"/>
      <c r="W56" s="392"/>
      <c r="X56" s="392"/>
      <c r="Y56" s="392"/>
      <c r="Z56" s="392"/>
      <c r="AA56" s="392"/>
      <c r="AB56" s="392"/>
      <c r="AC56" s="392"/>
      <c r="AD56" s="392"/>
      <c r="AE56" s="392"/>
      <c r="AF56" s="392"/>
      <c r="AG56" s="392"/>
      <c r="AH56" s="392"/>
      <c r="AI56" s="392"/>
      <c r="AJ56" s="393"/>
    </row>
  </sheetData>
  <sheetProtection algorithmName="SHA-512" hashValue="sm56CKkF7HhZ61JtFBT/rM/ovjdg/Ym95g0NSNC+twbS0RimpWEUBpCGExDvNaC/GVZGa1HCk2Z03tNlYvVkWA==" saltValue="jN5P+tdbJVeic2WbMdZOwQ==" spinCount="100000" sheet="1" objects="1" scenarios="1"/>
  <mergeCells count="10">
    <mergeCell ref="D11:AI11"/>
    <mergeCell ref="C28:C29"/>
    <mergeCell ref="D28:AI28"/>
    <mergeCell ref="B56:AJ56"/>
    <mergeCell ref="V8:AC8"/>
    <mergeCell ref="O8:U8"/>
    <mergeCell ref="G8:N8"/>
    <mergeCell ref="V9:AC9"/>
    <mergeCell ref="O9:U9"/>
    <mergeCell ref="G9:N9"/>
  </mergeCells>
  <conditionalFormatting sqref="AI13:AI21 D25:F25">
    <cfRule type="containsBlanks" dxfId="489" priority="41" stopIfTrue="1">
      <formula>LEN(TRIM(D13))=0</formula>
    </cfRule>
  </conditionalFormatting>
  <conditionalFormatting sqref="AI15:AI21">
    <cfRule type="cellIs" dxfId="488" priority="40" operator="equal">
      <formula>3</formula>
    </cfRule>
    <cfRule type="cellIs" dxfId="487" priority="42" operator="equal">
      <formula>2</formula>
    </cfRule>
    <cfRule type="cellIs" dxfId="486" priority="43" operator="equal">
      <formula>1</formula>
    </cfRule>
    <cfRule type="cellIs" dxfId="485" priority="44" operator="equal">
      <formula>0</formula>
    </cfRule>
  </conditionalFormatting>
  <conditionalFormatting sqref="AI23">
    <cfRule type="containsBlanks" dxfId="484" priority="36" stopIfTrue="1">
      <formula>LEN(TRIM(AI23))=0</formula>
    </cfRule>
  </conditionalFormatting>
  <conditionalFormatting sqref="AI23">
    <cfRule type="cellIs" dxfId="483" priority="35" operator="equal">
      <formula>3</formula>
    </cfRule>
    <cfRule type="cellIs" dxfId="482" priority="37" operator="equal">
      <formula>2</formula>
    </cfRule>
    <cfRule type="cellIs" dxfId="481" priority="38" operator="equal">
      <formula>1</formula>
    </cfRule>
    <cfRule type="cellIs" dxfId="480" priority="39" operator="equal">
      <formula>0</formula>
    </cfRule>
  </conditionalFormatting>
  <conditionalFormatting sqref="AI24">
    <cfRule type="containsBlanks" dxfId="479" priority="31" stopIfTrue="1">
      <formula>LEN(TRIM(AI24))=0</formula>
    </cfRule>
  </conditionalFormatting>
  <conditionalFormatting sqref="AI24">
    <cfRule type="cellIs" dxfId="478" priority="30" operator="equal">
      <formula>3</formula>
    </cfRule>
    <cfRule type="cellIs" dxfId="477" priority="32" operator="equal">
      <formula>2</formula>
    </cfRule>
    <cfRule type="cellIs" dxfId="476" priority="33" operator="equal">
      <formula>1</formula>
    </cfRule>
    <cfRule type="cellIs" dxfId="475" priority="34" operator="equal">
      <formula>0</formula>
    </cfRule>
  </conditionalFormatting>
  <conditionalFormatting sqref="D26:AI26">
    <cfRule type="containsBlanks" dxfId="474" priority="15" stopIfTrue="1">
      <formula>LEN(TRIM(D26))=0</formula>
    </cfRule>
  </conditionalFormatting>
  <conditionalFormatting sqref="H26 R26 AB26 E26">
    <cfRule type="containsBlanks" dxfId="473" priority="26">
      <formula>LEN(TRIM(E26))=0</formula>
    </cfRule>
  </conditionalFormatting>
  <conditionalFormatting sqref="H26 R26 AB26 E26">
    <cfRule type="cellIs" dxfId="472" priority="22" operator="equal">
      <formula>3</formula>
    </cfRule>
    <cfRule type="cellIs" dxfId="471" priority="23" operator="equal">
      <formula>2</formula>
    </cfRule>
    <cfRule type="cellIs" dxfId="470" priority="24" operator="equal">
      <formula>1</formula>
    </cfRule>
    <cfRule type="cellIs" dxfId="469" priority="25" operator="equal">
      <formula>0</formula>
    </cfRule>
  </conditionalFormatting>
  <conditionalFormatting sqref="K26 U26 AE26">
    <cfRule type="containsBlanks" dxfId="468" priority="21">
      <formula>LEN(TRIM(K26))=0</formula>
    </cfRule>
  </conditionalFormatting>
  <conditionalFormatting sqref="K26 U26 AE26">
    <cfRule type="cellIs" dxfId="467" priority="17" operator="equal">
      <formula>3</formula>
    </cfRule>
    <cfRule type="cellIs" dxfId="466" priority="18" operator="equal">
      <formula>2</formula>
    </cfRule>
    <cfRule type="cellIs" dxfId="465" priority="19" operator="equal">
      <formula>1</formula>
    </cfRule>
    <cfRule type="cellIs" dxfId="464" priority="20" operator="equal">
      <formula>0</formula>
    </cfRule>
  </conditionalFormatting>
  <conditionalFormatting sqref="K26 U26 AE26">
    <cfRule type="containsBlanks" dxfId="463" priority="16">
      <formula>LEN(TRIM(K26))=0</formula>
    </cfRule>
  </conditionalFormatting>
  <conditionalFormatting sqref="D26:AI26">
    <cfRule type="cellIs" dxfId="462" priority="14" operator="equal">
      <formula>3</formula>
    </cfRule>
    <cfRule type="cellIs" dxfId="461" priority="27" operator="equal">
      <formula>2</formula>
    </cfRule>
    <cfRule type="cellIs" dxfId="460" priority="28" operator="equal">
      <formula>1</formula>
    </cfRule>
    <cfRule type="cellIs" dxfId="459" priority="29" operator="equal">
      <formula>0</formula>
    </cfRule>
  </conditionalFormatting>
  <conditionalFormatting sqref="G25:AI25">
    <cfRule type="containsBlanks" dxfId="458" priority="13" stopIfTrue="1">
      <formula>LEN(TRIM(G25))=0</formula>
    </cfRule>
  </conditionalFormatting>
  <conditionalFormatting sqref="AI30:AI54">
    <cfRule type="containsBlanks" dxfId="457" priority="6" stopIfTrue="1">
      <formula>LEN(TRIM(AI30))=0</formula>
    </cfRule>
  </conditionalFormatting>
  <conditionalFormatting sqref="AI39 AI30:AI37">
    <cfRule type="cellIs" dxfId="456" priority="11" operator="between">
      <formula>0</formula>
      <formula>0.25</formula>
    </cfRule>
    <cfRule type="cellIs" dxfId="455" priority="12" operator="between">
      <formula>0.25</formula>
      <formula>0.5</formula>
    </cfRule>
  </conditionalFormatting>
  <conditionalFormatting sqref="AI38">
    <cfRule type="cellIs" dxfId="454" priority="7" operator="between">
      <formula>0</formula>
      <formula>0.25</formula>
    </cfRule>
    <cfRule type="cellIs" dxfId="453" priority="8" operator="between">
      <formula>0.25</formula>
      <formula>0.5</formula>
    </cfRule>
    <cfRule type="cellIs" dxfId="452" priority="9" operator="between">
      <formula>0.5</formula>
      <formula>0.75</formula>
    </cfRule>
    <cfRule type="cellIs" dxfId="451" priority="10" operator="between">
      <formula>0.75</formula>
      <formula>1</formula>
    </cfRule>
  </conditionalFormatting>
  <conditionalFormatting sqref="AI22">
    <cfRule type="containsBlanks" dxfId="450" priority="2" stopIfTrue="1">
      <formula>LEN(TRIM(AI22))=0</formula>
    </cfRule>
  </conditionalFormatting>
  <conditionalFormatting sqref="AI22">
    <cfRule type="cellIs" dxfId="449" priority="1" operator="equal">
      <formula>3</formula>
    </cfRule>
    <cfRule type="cellIs" dxfId="448" priority="3" operator="equal">
      <formula>2</formula>
    </cfRule>
    <cfRule type="cellIs" dxfId="447" priority="4" operator="equal">
      <formula>1</formula>
    </cfRule>
    <cfRule type="cellIs" dxfId="446" priority="5" operator="equal">
      <formula>0</formula>
    </cfRule>
  </conditionalFormatting>
  <dataValidations count="7">
    <dataValidation type="decimal" errorStyle="warning" allowBlank="1" showErrorMessage="1" error="The weight is outside the expected weight range. Check that the weight is correct and stated in gram." sqref="D13:AG13" xr:uid="{F745E39D-945A-4598-B8ED-EF773964B4A4}">
      <formula1>10</formula1>
      <formula2>100</formula2>
    </dataValidation>
    <dataValidation type="decimal" errorStyle="warning" allowBlank="1" showErrorMessage="1" error="The length is outside the expected range. Check that the length is correct and stated in cm." sqref="D14:AG14" xr:uid="{A60344A3-F86C-4B69-91F9-345CDEF958FA}">
      <formula1>5</formula1>
      <formula2>25</formula2>
    </dataValidation>
    <dataValidation type="whole" allowBlank="1" showErrorMessage="1" error="The score is outside the range (0-3)" sqref="D16:AG24" xr:uid="{EF693FDF-EB33-4E93-AA18-F727BE5624D9}">
      <formula1>0</formula1>
      <formula2>3</formula2>
    </dataValidation>
    <dataValidation type="whole" allowBlank="1" showInputMessage="1" showErrorMessage="1" error="The score is outside the interval (1-2). Write 1 for male and 2 for female." sqref="D40:AG40" xr:uid="{84A44AAD-6652-42FF-96AE-500F75187F44}">
      <formula1>1</formula1>
      <formula2>2</formula2>
    </dataValidation>
    <dataValidation type="whole" allowBlank="1" showErrorMessage="1" error="The score is outside the interval (0-1)" sqref="D41:AG46" xr:uid="{C587AD47-2688-4FDC-867B-38E1DB7C5434}">
      <formula1>0</formula1>
      <formula2>1</formula2>
    </dataValidation>
    <dataValidation type="whole" allowBlank="1" showInputMessage="1" showErrorMessage="1" error="The score is outside the interval (0-1)" sqref="D31:AG39" xr:uid="{EB615088-D891-4D84-B530-B443D0E2FF3A}">
      <formula1>0</formula1>
      <formula2>1</formula2>
    </dataValidation>
    <dataValidation type="whole" allowBlank="1" showErrorMessage="1" error="Liver color is outside the range (1-6)" sqref="D30:AG30" xr:uid="{B87A00A6-11A3-4E42-B04B-65C9B27D573B}">
      <formula1>1</formula1>
      <formula2>6</formula2>
    </dataValidation>
  </dataValidations>
  <pageMargins left="0.70866141732283472" right="0.70866141732283472" top="0.74803149606299213" bottom="0.74803149606299213"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3A0BB-EFE2-4033-8064-77E0934061A2}">
  <dimension ref="A1:AO56"/>
  <sheetViews>
    <sheetView zoomScale="80" zoomScaleNormal="80" zoomScaleSheetLayoutView="50" workbookViewId="0">
      <pane xSplit="3" ySplit="12" topLeftCell="D13" activePane="bottomRight" state="frozen"/>
      <selection activeCell="AL54" sqref="AL54"/>
      <selection pane="topRight" activeCell="AL54" sqref="AL54"/>
      <selection pane="bottomLeft" activeCell="AL54" sqref="AL54"/>
      <selection pane="bottomRight" activeCell="O9" sqref="O9:U9"/>
    </sheetView>
  </sheetViews>
  <sheetFormatPr baseColWidth="10" defaultColWidth="12.5" defaultRowHeight="16" x14ac:dyDescent="0.2"/>
  <cols>
    <col min="1" max="1" width="5.1640625" style="134" customWidth="1"/>
    <col min="2" max="2" width="2.5" style="51" customWidth="1"/>
    <col min="3" max="3" width="33.1640625" style="51" bestFit="1" customWidth="1"/>
    <col min="4" max="33" width="6.6640625" style="51" customWidth="1"/>
    <col min="34" max="34" width="8" style="51" hidden="1" customWidth="1"/>
    <col min="35" max="35" width="18.5" style="51" customWidth="1"/>
    <col min="36" max="36" width="1.6640625" style="51" customWidth="1"/>
    <col min="37" max="37" width="7" style="134" customWidth="1"/>
    <col min="38" max="40" width="12.5" style="134"/>
    <col min="41" max="41" width="26.6640625" style="134" customWidth="1"/>
    <col min="42" max="16384" width="12.5" style="51"/>
  </cols>
  <sheetData>
    <row r="1" spans="1:41" ht="17" thickBot="1" x14ac:dyDescent="0.25"/>
    <row r="2" spans="1:41" x14ac:dyDescent="0.2">
      <c r="A2" s="51"/>
      <c r="B2" s="86"/>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87"/>
      <c r="AK2" s="51"/>
      <c r="AL2" s="51"/>
      <c r="AM2" s="51"/>
      <c r="AN2" s="51"/>
      <c r="AO2" s="51"/>
    </row>
    <row r="3" spans="1:41" x14ac:dyDescent="0.2">
      <c r="A3" s="51"/>
      <c r="B3" s="94"/>
      <c r="C3" s="214"/>
      <c r="D3" s="214"/>
      <c r="E3" s="214"/>
      <c r="F3" s="214"/>
      <c r="G3" s="214"/>
      <c r="H3" s="214"/>
      <c r="I3" s="214"/>
      <c r="J3" s="214"/>
      <c r="K3" s="214"/>
      <c r="L3" s="214"/>
      <c r="M3" s="214"/>
      <c r="N3" s="214"/>
      <c r="O3" s="214"/>
      <c r="P3" s="214"/>
      <c r="Q3" s="214"/>
      <c r="R3" s="214"/>
      <c r="S3" s="214"/>
      <c r="T3" s="214"/>
      <c r="U3" s="214"/>
      <c r="V3" s="214"/>
      <c r="W3" s="214"/>
      <c r="X3" s="214"/>
      <c r="Y3" s="214"/>
      <c r="Z3" s="214"/>
      <c r="AA3" s="214"/>
      <c r="AB3" s="214"/>
      <c r="AC3" s="214"/>
      <c r="AD3" s="214"/>
      <c r="AE3" s="214"/>
      <c r="AF3" s="214"/>
      <c r="AG3" s="214"/>
      <c r="AH3" s="214"/>
      <c r="AI3" s="214"/>
      <c r="AJ3" s="96"/>
      <c r="AK3" s="51"/>
      <c r="AL3" s="51"/>
      <c r="AM3" s="51"/>
      <c r="AN3" s="51"/>
      <c r="AO3" s="51"/>
    </row>
    <row r="4" spans="1:41" x14ac:dyDescent="0.2">
      <c r="A4" s="51"/>
      <c r="B4" s="9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96"/>
      <c r="AK4" s="51"/>
      <c r="AL4" s="51"/>
      <c r="AM4" s="51"/>
      <c r="AN4" s="51"/>
      <c r="AO4" s="51"/>
    </row>
    <row r="5" spans="1:41" x14ac:dyDescent="0.2">
      <c r="A5" s="51"/>
      <c r="B5" s="94"/>
      <c r="C5" s="214"/>
      <c r="D5" s="214"/>
      <c r="E5" s="214"/>
      <c r="F5" s="214"/>
      <c r="G5" s="214"/>
      <c r="H5" s="214"/>
      <c r="I5" s="214"/>
      <c r="J5" s="214"/>
      <c r="K5" s="214"/>
      <c r="L5" s="214"/>
      <c r="M5" s="214"/>
      <c r="N5" s="214"/>
      <c r="O5" s="214"/>
      <c r="P5" s="214"/>
      <c r="Q5" s="214"/>
      <c r="R5" s="214"/>
      <c r="S5" s="214"/>
      <c r="T5" s="214"/>
      <c r="U5" s="214"/>
      <c r="V5" s="214"/>
      <c r="W5" s="214"/>
      <c r="X5" s="214"/>
      <c r="Y5" s="214"/>
      <c r="Z5" s="214"/>
      <c r="AA5" s="214"/>
      <c r="AB5" s="214"/>
      <c r="AC5" s="214"/>
      <c r="AD5" s="214"/>
      <c r="AE5" s="214"/>
      <c r="AF5" s="214"/>
      <c r="AG5" s="214"/>
      <c r="AH5" s="214"/>
      <c r="AI5" s="214"/>
      <c r="AJ5" s="96"/>
      <c r="AK5" s="51"/>
      <c r="AL5" s="51"/>
      <c r="AM5" s="51"/>
      <c r="AN5" s="51"/>
      <c r="AO5" s="51"/>
    </row>
    <row r="6" spans="1:41" x14ac:dyDescent="0.2">
      <c r="A6" s="51"/>
      <c r="B6" s="94"/>
      <c r="C6" s="214"/>
      <c r="D6" s="214"/>
      <c r="E6" s="214"/>
      <c r="F6" s="214"/>
      <c r="G6" s="214"/>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96"/>
      <c r="AK6" s="51"/>
      <c r="AL6" s="51"/>
      <c r="AM6" s="51"/>
      <c r="AN6" s="51"/>
      <c r="AO6" s="51"/>
    </row>
    <row r="7" spans="1:41" ht="17" thickBot="1" x14ac:dyDescent="0.25">
      <c r="A7" s="51"/>
      <c r="B7" s="94"/>
      <c r="C7" s="214"/>
      <c r="D7" s="214"/>
      <c r="E7" s="214"/>
      <c r="F7" s="214"/>
      <c r="G7" s="214"/>
      <c r="H7" s="214"/>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4"/>
      <c r="AI7" s="214"/>
      <c r="AJ7" s="96"/>
      <c r="AK7" s="51"/>
      <c r="AL7" s="51"/>
      <c r="AM7" s="51"/>
      <c r="AN7" s="51"/>
      <c r="AO7" s="51"/>
    </row>
    <row r="8" spans="1:41" s="90" customFormat="1" ht="15" x14ac:dyDescent="0.2">
      <c r="B8" s="88"/>
      <c r="C8" s="211"/>
      <c r="D8" s="211"/>
      <c r="E8" s="211"/>
      <c r="F8" s="211"/>
      <c r="G8" s="394" t="s">
        <v>56</v>
      </c>
      <c r="H8" s="395"/>
      <c r="I8" s="395"/>
      <c r="J8" s="395"/>
      <c r="K8" s="395"/>
      <c r="L8" s="395"/>
      <c r="M8" s="395"/>
      <c r="N8" s="396"/>
      <c r="O8" s="394" t="s">
        <v>55</v>
      </c>
      <c r="P8" s="395"/>
      <c r="Q8" s="395"/>
      <c r="R8" s="395"/>
      <c r="S8" s="395"/>
      <c r="T8" s="395"/>
      <c r="U8" s="396"/>
      <c r="V8" s="394" t="s">
        <v>54</v>
      </c>
      <c r="W8" s="395"/>
      <c r="X8" s="395"/>
      <c r="Y8" s="395"/>
      <c r="Z8" s="395"/>
      <c r="AA8" s="395"/>
      <c r="AB8" s="395"/>
      <c r="AC8" s="396"/>
      <c r="AD8" s="211"/>
      <c r="AE8" s="209"/>
      <c r="AF8" s="209"/>
      <c r="AG8" s="209"/>
      <c r="AH8" s="209"/>
      <c r="AI8" s="209"/>
      <c r="AJ8" s="89"/>
    </row>
    <row r="9" spans="1:41" s="93" customFormat="1" ht="20" thickBot="1" x14ac:dyDescent="0.25">
      <c r="B9" s="91"/>
      <c r="C9" s="212"/>
      <c r="D9" s="212"/>
      <c r="E9" s="212"/>
      <c r="F9" s="212"/>
      <c r="G9" s="400"/>
      <c r="H9" s="401"/>
      <c r="I9" s="401"/>
      <c r="J9" s="401"/>
      <c r="K9" s="401"/>
      <c r="L9" s="401"/>
      <c r="M9" s="401"/>
      <c r="N9" s="402"/>
      <c r="O9" s="400">
        <v>7</v>
      </c>
      <c r="P9" s="401"/>
      <c r="Q9" s="401"/>
      <c r="R9" s="401"/>
      <c r="S9" s="401"/>
      <c r="T9" s="401"/>
      <c r="U9" s="402"/>
      <c r="V9" s="397"/>
      <c r="W9" s="398"/>
      <c r="X9" s="398"/>
      <c r="Y9" s="398"/>
      <c r="Z9" s="398"/>
      <c r="AA9" s="398"/>
      <c r="AB9" s="398"/>
      <c r="AC9" s="399"/>
      <c r="AD9" s="212"/>
      <c r="AE9" s="210"/>
      <c r="AF9" s="210"/>
      <c r="AG9" s="210"/>
      <c r="AH9" s="210"/>
      <c r="AI9" s="210"/>
      <c r="AJ9" s="92"/>
    </row>
    <row r="10" spans="1:41" ht="17" thickBot="1" x14ac:dyDescent="0.25">
      <c r="B10" s="94"/>
      <c r="C10" s="95"/>
      <c r="D10" s="95"/>
      <c r="E10" s="95"/>
      <c r="F10" s="95"/>
      <c r="G10" s="95"/>
      <c r="H10" s="95"/>
      <c r="I10" s="95"/>
      <c r="J10" s="95"/>
      <c r="K10" s="95"/>
      <c r="L10" s="95"/>
      <c r="M10" s="95"/>
      <c r="N10" s="95"/>
      <c r="O10" s="95"/>
      <c r="P10" s="213"/>
      <c r="Q10" s="213"/>
      <c r="R10" s="213"/>
      <c r="S10" s="213"/>
      <c r="T10" s="213"/>
      <c r="U10" s="213"/>
      <c r="V10" s="213"/>
      <c r="W10" s="213"/>
      <c r="X10" s="213"/>
      <c r="Y10" s="213"/>
      <c r="Z10" s="213"/>
      <c r="AA10" s="213"/>
      <c r="AB10" s="213"/>
      <c r="AC10" s="213"/>
      <c r="AD10" s="95"/>
      <c r="AE10" s="95"/>
      <c r="AF10" s="95"/>
      <c r="AG10" s="95"/>
      <c r="AH10" s="95"/>
      <c r="AI10" s="95"/>
      <c r="AJ10" s="96"/>
    </row>
    <row r="11" spans="1:41" ht="22" thickBot="1" x14ac:dyDescent="0.25">
      <c r="B11" s="94"/>
      <c r="C11" s="97"/>
      <c r="D11" s="384" t="s">
        <v>62</v>
      </c>
      <c r="E11" s="384"/>
      <c r="F11" s="384"/>
      <c r="G11" s="384"/>
      <c r="H11" s="384"/>
      <c r="I11" s="384"/>
      <c r="J11" s="384"/>
      <c r="K11" s="384"/>
      <c r="L11" s="384"/>
      <c r="M11" s="384"/>
      <c r="N11" s="384"/>
      <c r="O11" s="384"/>
      <c r="P11" s="384"/>
      <c r="Q11" s="384"/>
      <c r="R11" s="384"/>
      <c r="S11" s="384"/>
      <c r="T11" s="384"/>
      <c r="U11" s="384"/>
      <c r="V11" s="384"/>
      <c r="W11" s="384"/>
      <c r="X11" s="384"/>
      <c r="Y11" s="384"/>
      <c r="Z11" s="384"/>
      <c r="AA11" s="384"/>
      <c r="AB11" s="384"/>
      <c r="AC11" s="384"/>
      <c r="AD11" s="384"/>
      <c r="AE11" s="384"/>
      <c r="AF11" s="384"/>
      <c r="AG11" s="384"/>
      <c r="AH11" s="384"/>
      <c r="AI11" s="385"/>
      <c r="AJ11" s="96"/>
    </row>
    <row r="12" spans="1:41" ht="22" thickBot="1" x14ac:dyDescent="0.25">
      <c r="B12" s="94"/>
      <c r="C12" s="158"/>
      <c r="D12" s="215">
        <v>1</v>
      </c>
      <c r="E12" s="216">
        <v>2</v>
      </c>
      <c r="F12" s="216">
        <v>3</v>
      </c>
      <c r="G12" s="216">
        <v>4</v>
      </c>
      <c r="H12" s="216">
        <v>5</v>
      </c>
      <c r="I12" s="216">
        <v>6</v>
      </c>
      <c r="J12" s="216">
        <v>7</v>
      </c>
      <c r="K12" s="216">
        <v>8</v>
      </c>
      <c r="L12" s="216">
        <v>9</v>
      </c>
      <c r="M12" s="216">
        <v>10</v>
      </c>
      <c r="N12" s="216">
        <v>11</v>
      </c>
      <c r="O12" s="216">
        <v>12</v>
      </c>
      <c r="P12" s="216">
        <v>13</v>
      </c>
      <c r="Q12" s="216">
        <v>14</v>
      </c>
      <c r="R12" s="127">
        <v>15</v>
      </c>
      <c r="S12" s="216">
        <v>16</v>
      </c>
      <c r="T12" s="216">
        <v>17</v>
      </c>
      <c r="U12" s="216">
        <v>18</v>
      </c>
      <c r="V12" s="216">
        <v>19</v>
      </c>
      <c r="W12" s="216">
        <v>20</v>
      </c>
      <c r="X12" s="216">
        <v>21</v>
      </c>
      <c r="Y12" s="216">
        <v>22</v>
      </c>
      <c r="Z12" s="216">
        <v>23</v>
      </c>
      <c r="AA12" s="216">
        <v>24</v>
      </c>
      <c r="AB12" s="216">
        <v>25</v>
      </c>
      <c r="AC12" s="216">
        <v>26</v>
      </c>
      <c r="AD12" s="216">
        <v>27</v>
      </c>
      <c r="AE12" s="216">
        <v>28</v>
      </c>
      <c r="AF12" s="216">
        <v>29</v>
      </c>
      <c r="AG12" s="98">
        <v>30</v>
      </c>
      <c r="AH12" s="99" t="s">
        <v>2</v>
      </c>
      <c r="AI12" s="100" t="s">
        <v>60</v>
      </c>
      <c r="AJ12" s="96"/>
    </row>
    <row r="13" spans="1:41" ht="17" thickBot="1" x14ac:dyDescent="0.25">
      <c r="B13" s="94"/>
      <c r="C13" s="118" t="s">
        <v>24</v>
      </c>
      <c r="D13" s="141"/>
      <c r="E13" s="138"/>
      <c r="F13" s="138"/>
      <c r="G13" s="138"/>
      <c r="H13" s="138"/>
      <c r="I13" s="141"/>
      <c r="J13" s="141"/>
      <c r="K13" s="138"/>
      <c r="L13" s="138"/>
      <c r="M13" s="138"/>
      <c r="N13" s="138"/>
      <c r="O13" s="138"/>
      <c r="P13" s="138"/>
      <c r="Q13" s="138"/>
      <c r="R13" s="138"/>
      <c r="S13" s="138"/>
      <c r="T13" s="138"/>
      <c r="U13" s="138"/>
      <c r="V13" s="138"/>
      <c r="W13" s="138"/>
      <c r="X13" s="138"/>
      <c r="Y13" s="138"/>
      <c r="Z13" s="138"/>
      <c r="AA13" s="141"/>
      <c r="AB13" s="138"/>
      <c r="AC13" s="138"/>
      <c r="AD13" s="138"/>
      <c r="AE13" s="138"/>
      <c r="AF13" s="138"/>
      <c r="AG13" s="138"/>
      <c r="AH13" s="103">
        <f>30-COUNTBLANK(D13:AG13)</f>
        <v>0</v>
      </c>
      <c r="AI13" s="227"/>
      <c r="AJ13" s="96"/>
    </row>
    <row r="14" spans="1:41" ht="17" thickBot="1" x14ac:dyDescent="0.25">
      <c r="B14" s="94"/>
      <c r="C14" s="114" t="s">
        <v>25</v>
      </c>
      <c r="D14" s="142"/>
      <c r="E14" s="139"/>
      <c r="F14" s="139"/>
      <c r="G14" s="139"/>
      <c r="H14" s="139"/>
      <c r="I14" s="139"/>
      <c r="J14" s="142"/>
      <c r="K14" s="139"/>
      <c r="L14" s="139"/>
      <c r="M14" s="139"/>
      <c r="N14" s="139"/>
      <c r="O14" s="139"/>
      <c r="P14" s="139"/>
      <c r="Q14" s="139"/>
      <c r="R14" s="139"/>
      <c r="S14" s="139"/>
      <c r="T14" s="139"/>
      <c r="U14" s="139"/>
      <c r="V14" s="139"/>
      <c r="W14" s="139"/>
      <c r="X14" s="139"/>
      <c r="Y14" s="139"/>
      <c r="Z14" s="139"/>
      <c r="AA14" s="142"/>
      <c r="AB14" s="139"/>
      <c r="AC14" s="139"/>
      <c r="AD14" s="139"/>
      <c r="AE14" s="139"/>
      <c r="AF14" s="139"/>
      <c r="AG14" s="139"/>
      <c r="AH14" s="103">
        <f>30-COUNTBLANK(D14:AG14)</f>
        <v>0</v>
      </c>
      <c r="AI14" s="228"/>
      <c r="AJ14" s="96"/>
    </row>
    <row r="15" spans="1:41" x14ac:dyDescent="0.2">
      <c r="B15" s="94"/>
      <c r="C15" s="157" t="s">
        <v>57</v>
      </c>
      <c r="D15" s="202" t="str" cm="1">
        <f t="array" ref="D15">+IF(COUNTBLANK(D13:D14)&gt;0,"",_xlfn.IFS((10^(3.516)*D13/(10*D14)^(2.559))&gt;=1,0,(10^(3.516)*D13/(10*D14)^(2.559))&gt;=0.9,1,(10^(3.516)*D13/(10*D14)^(2.559))&gt;=0.75,2,(10^(3.516)*D13/(10*D14)^(2.559))&lt;0.75,3))</f>
        <v/>
      </c>
      <c r="E15" s="163" t="str" cm="1">
        <f t="array" ref="E15">+IF(COUNTBLANK(E13:E14)&gt;0,"",_xlfn.IFS((10^(3.516)*E13/(10*E14)^(2.559))&gt;=1,0,(10^(3.516)*E13/(10*E14)^(2.559))&gt;=0.9,1,(10^(3.516)*E13/(10*E14)^(2.559))&gt;=0.75,2,(10^(3.516)*E13/(10*E14)^(2.559))&lt;0.75,3))</f>
        <v/>
      </c>
      <c r="F15" s="163" t="str" cm="1">
        <f t="array" ref="F15">+IF(COUNTBLANK(F13:F14)&gt;0,"",_xlfn.IFS((10^(3.516)*F13/(10*F14)^(2.559))&gt;=1,0,(10^(3.516)*F13/(10*F14)^(2.559))&gt;=0.9,1,(10^(3.516)*F13/(10*F14)^(2.559))&gt;=0.75,2,(10^(3.516)*F13/(10*F14)^(2.559))&lt;0.75,3))</f>
        <v/>
      </c>
      <c r="G15" s="163" t="str" cm="1">
        <f t="array" ref="G15">+IF(COUNTBLANK(G13:G14)&gt;0,"",_xlfn.IFS((10^(3.516)*G13/(10*G14)^(2.559))&gt;=1,0,(10^(3.516)*G13/(10*G14)^(2.559))&gt;=0.9,1,(10^(3.516)*G13/(10*G14)^(2.559))&gt;=0.75,2,(10^(3.516)*G13/(10*G14)^(2.559))&lt;0.75,3))</f>
        <v/>
      </c>
      <c r="H15" s="163" t="str" cm="1">
        <f t="array" ref="H15">+IF(COUNTBLANK(H13:H14)&gt;0,"",_xlfn.IFS((10^(3.516)*H13/(10*H14)^(2.559))&gt;=1,0,(10^(3.516)*H13/(10*H14)^(2.559))&gt;=0.9,1,(10^(3.516)*H13/(10*H14)^(2.559))&gt;=0.75,2,(10^(3.516)*H13/(10*H14)^(2.559))&lt;0.75,3))</f>
        <v/>
      </c>
      <c r="I15" s="163" t="str" cm="1">
        <f t="array" ref="I15">+IF(COUNTBLANK(I13:I14)&gt;0,"",_xlfn.IFS((10^(3.516)*I13/(10*I14)^(2.559))&gt;=1,0,(10^(3.516)*I13/(10*I14)^(2.559))&gt;=0.9,1,(10^(3.516)*I13/(10*I14)^(2.559))&gt;=0.75,2,(10^(3.516)*I13/(10*I14)^(2.559))&lt;0.75,3))</f>
        <v/>
      </c>
      <c r="J15" s="163" t="str" cm="1">
        <f t="array" ref="J15">+IF(COUNTBLANK(J13:J14)&gt;0,"",_xlfn.IFS((10^(3.516)*J13/(10*J14)^(2.559))&gt;=1,0,(10^(3.516)*J13/(10*J14)^(2.559))&gt;=0.9,1,(10^(3.516)*J13/(10*J14)^(2.559))&gt;=0.75,2,(10^(3.516)*J13/(10*J14)^(2.559))&lt;0.75,3))</f>
        <v/>
      </c>
      <c r="K15" s="163" t="str" cm="1">
        <f t="array" ref="K15">+IF(COUNTBLANK(K13:K14)&gt;0,"",_xlfn.IFS((10^(3.516)*K13/(10*K14)^(2.559))&gt;=1,0,(10^(3.516)*K13/(10*K14)^(2.559))&gt;=0.9,1,(10^(3.516)*K13/(10*K14)^(2.559))&gt;=0.75,2,(10^(3.516)*K13/(10*K14)^(2.559))&lt;0.75,3))</f>
        <v/>
      </c>
      <c r="L15" s="163" t="str" cm="1">
        <f t="array" ref="L15">+IF(COUNTBLANK(L13:L14)&gt;0,"",_xlfn.IFS((10^(3.516)*L13/(10*L14)^(2.559))&gt;=1,0,(10^(3.516)*L13/(10*L14)^(2.559))&gt;=0.9,1,(10^(3.516)*L13/(10*L14)^(2.559))&gt;=0.75,2,(10^(3.516)*L13/(10*L14)^(2.559))&lt;0.75,3))</f>
        <v/>
      </c>
      <c r="M15" s="163" t="str" cm="1">
        <f t="array" ref="M15">+IF(COUNTBLANK(M13:M14)&gt;0,"",_xlfn.IFS((10^(3.516)*M13/(10*M14)^(2.559))&gt;=1,0,(10^(3.516)*M13/(10*M14)^(2.559))&gt;=0.9,1,(10^(3.516)*M13/(10*M14)^(2.559))&gt;=0.75,2,(10^(3.516)*M13/(10*M14)^(2.559))&lt;0.75,3))</f>
        <v/>
      </c>
      <c r="N15" s="163" t="str" cm="1">
        <f t="array" ref="N15">+IF(COUNTBLANK(N13:N14)&gt;0,"",_xlfn.IFS((10^(3.516)*N13/(10*N14)^(2.559))&gt;=1,0,(10^(3.516)*N13/(10*N14)^(2.559))&gt;=0.9,1,(10^(3.516)*N13/(10*N14)^(2.559))&gt;=0.75,2,(10^(3.516)*N13/(10*N14)^(2.559))&lt;0.75,3))</f>
        <v/>
      </c>
      <c r="O15" s="163" t="str" cm="1">
        <f t="array" ref="O15">+IF(COUNTBLANK(O13:O14)&gt;0,"",_xlfn.IFS((10^(3.516)*O13/(10*O14)^(2.559))&gt;=1,0,(10^(3.516)*O13/(10*O14)^(2.559))&gt;=0.9,1,(10^(3.516)*O13/(10*O14)^(2.559))&gt;=0.75,2,(10^(3.516)*O13/(10*O14)^(2.559))&lt;0.75,3))</f>
        <v/>
      </c>
      <c r="P15" s="163" t="str" cm="1">
        <f t="array" ref="P15">+IF(COUNTBLANK(P13:P14)&gt;0,"",_xlfn.IFS((10^(3.516)*P13/(10*P14)^(2.559))&gt;=1,0,(10^(3.516)*P13/(10*P14)^(2.559))&gt;=0.9,1,(10^(3.516)*P13/(10*P14)^(2.559))&gt;=0.75,2,(10^(3.516)*P13/(10*P14)^(2.559))&lt;0.75,3))</f>
        <v/>
      </c>
      <c r="Q15" s="163" t="str" cm="1">
        <f t="array" ref="Q15">+IF(COUNTBLANK(Q13:Q14)&gt;0,"",_xlfn.IFS((10^(3.516)*Q13/(10*Q14)^(2.559))&gt;=1,0,(10^(3.516)*Q13/(10*Q14)^(2.559))&gt;=0.9,1,(10^(3.516)*Q13/(10*Q14)^(2.559))&gt;=0.75,2,(10^(3.516)*Q13/(10*Q14)^(2.559))&lt;0.75,3))</f>
        <v/>
      </c>
      <c r="R15" s="163" t="str" cm="1">
        <f t="array" ref="R15">+IF(COUNTBLANK(R13:R14)&gt;0,"",_xlfn.IFS((10^(3.516)*R13/(10*R14)^(2.559))&gt;=1,0,(10^(3.516)*R13/(10*R14)^(2.559))&gt;=0.9,1,(10^(3.516)*R13/(10*R14)^(2.559))&gt;=0.75,2,(10^(3.516)*R13/(10*R14)^(2.559))&lt;0.75,3))</f>
        <v/>
      </c>
      <c r="S15" s="163" t="str" cm="1">
        <f t="array" ref="S15">+IF(COUNTBLANK(S13:S14)&gt;0,"",_xlfn.IFS((10^(3.516)*S13/(10*S14)^(2.559))&gt;=1,0,(10^(3.516)*S13/(10*S14)^(2.559))&gt;=0.9,1,(10^(3.516)*S13/(10*S14)^(2.559))&gt;=0.75,2,(10^(3.516)*S13/(10*S14)^(2.559))&lt;0.75,3))</f>
        <v/>
      </c>
      <c r="T15" s="163" t="str" cm="1">
        <f t="array" ref="T15">+IF(COUNTBLANK(T13:T14)&gt;0,"",_xlfn.IFS((10^(3.516)*T13/(10*T14)^(2.559))&gt;=1,0,(10^(3.516)*T13/(10*T14)^(2.559))&gt;=0.9,1,(10^(3.516)*T13/(10*T14)^(2.559))&gt;=0.75,2,(10^(3.516)*T13/(10*T14)^(2.559))&lt;0.75,3))</f>
        <v/>
      </c>
      <c r="U15" s="163" t="str" cm="1">
        <f t="array" ref="U15">+IF(COUNTBLANK(U13:U14)&gt;0,"",_xlfn.IFS((10^(3.516)*U13/(10*U14)^(2.559))&gt;=1,0,(10^(3.516)*U13/(10*U14)^(2.559))&gt;=0.9,1,(10^(3.516)*U13/(10*U14)^(2.559))&gt;=0.75,2,(10^(3.516)*U13/(10*U14)^(2.559))&lt;0.75,3))</f>
        <v/>
      </c>
      <c r="V15" s="163" t="str" cm="1">
        <f t="array" ref="V15">+IF(COUNTBLANK(V13:V14)&gt;0,"",_xlfn.IFS((10^(3.516)*V13/(10*V14)^(2.559))&gt;=1,0,(10^(3.516)*V13/(10*V14)^(2.559))&gt;=0.9,1,(10^(3.516)*V13/(10*V14)^(2.559))&gt;=0.75,2,(10^(3.516)*V13/(10*V14)^(2.559))&lt;0.75,3))</f>
        <v/>
      </c>
      <c r="W15" s="163" t="str" cm="1">
        <f t="array" ref="W15">+IF(COUNTBLANK(W13:W14)&gt;0,"",_xlfn.IFS((10^(3.516)*W13/(10*W14)^(2.559))&gt;=1,0,(10^(3.516)*W13/(10*W14)^(2.559))&gt;=0.9,1,(10^(3.516)*W13/(10*W14)^(2.559))&gt;=0.75,2,(10^(3.516)*W13/(10*W14)^(2.559))&lt;0.75,3))</f>
        <v/>
      </c>
      <c r="X15" s="163" t="str" cm="1">
        <f t="array" ref="X15">+IF(COUNTBLANK(X13:X14)&gt;0,"",_xlfn.IFS((10^(3.516)*X13/(10*X14)^(2.559))&gt;=1,0,(10^(3.516)*X13/(10*X14)^(2.559))&gt;=0.9,1,(10^(3.516)*X13/(10*X14)^(2.559))&gt;=0.75,2,(10^(3.516)*X13/(10*X14)^(2.559))&lt;0.75,3))</f>
        <v/>
      </c>
      <c r="Y15" s="163" t="str" cm="1">
        <f t="array" ref="Y15">+IF(COUNTBLANK(Y13:Y14)&gt;0,"",_xlfn.IFS((10^(3.516)*Y13/(10*Y14)^(2.559))&gt;=1,0,(10^(3.516)*Y13/(10*Y14)^(2.559))&gt;=0.9,1,(10^(3.516)*Y13/(10*Y14)^(2.559))&gt;=0.75,2,(10^(3.516)*Y13/(10*Y14)^(2.559))&lt;0.75,3))</f>
        <v/>
      </c>
      <c r="Z15" s="163" t="str" cm="1">
        <f t="array" ref="Z15">+IF(COUNTBLANK(Z13:Z14)&gt;0,"",_xlfn.IFS((10^(3.516)*Z13/(10*Z14)^(2.559))&gt;=1,0,(10^(3.516)*Z13/(10*Z14)^(2.559))&gt;=0.9,1,(10^(3.516)*Z13/(10*Z14)^(2.559))&gt;=0.75,2,(10^(3.516)*Z13/(10*Z14)^(2.559))&lt;0.75,3))</f>
        <v/>
      </c>
      <c r="AA15" s="163" t="str" cm="1">
        <f t="array" ref="AA15">+IF(COUNTBLANK(AA13:AA14)&gt;0,"",_xlfn.IFS((10^(3.516)*AA13/(10*AA14)^(2.559))&gt;=1,0,(10^(3.516)*AA13/(10*AA14)^(2.559))&gt;=0.9,1,(10^(3.516)*AA13/(10*AA14)^(2.559))&gt;=0.75,2,(10^(3.516)*AA13/(10*AA14)^(2.559))&lt;0.75,3))</f>
        <v/>
      </c>
      <c r="AB15" s="163" t="str" cm="1">
        <f t="array" ref="AB15">+IF(COUNTBLANK(AB13:AB14)&gt;0,"",_xlfn.IFS((10^(3.516)*AB13/(10*AB14)^(2.559))&gt;=1,0,(10^(3.516)*AB13/(10*AB14)^(2.559))&gt;=0.9,1,(10^(3.516)*AB13/(10*AB14)^(2.559))&gt;=0.75,2,(10^(3.516)*AB13/(10*AB14)^(2.559))&lt;0.75,3))</f>
        <v/>
      </c>
      <c r="AC15" s="163" t="str" cm="1">
        <f t="array" ref="AC15">+IF(COUNTBLANK(AC13:AC14)&gt;0,"",_xlfn.IFS((10^(3.516)*AC13/(10*AC14)^(2.559))&gt;=1,0,(10^(3.516)*AC13/(10*AC14)^(2.559))&gt;=0.9,1,(10^(3.516)*AC13/(10*AC14)^(2.559))&gt;=0.75,2,(10^(3.516)*AC13/(10*AC14)^(2.559))&lt;0.75,3))</f>
        <v/>
      </c>
      <c r="AD15" s="163" t="str" cm="1">
        <f t="array" ref="AD15">+IF(COUNTBLANK(AD13:AD14)&gt;0,"",_xlfn.IFS((10^(3.516)*AD13/(10*AD14)^(2.559))&gt;=1,0,(10^(3.516)*AD13/(10*AD14)^(2.559))&gt;=0.9,1,(10^(3.516)*AD13/(10*AD14)^(2.559))&gt;=0.75,2,(10^(3.516)*AD13/(10*AD14)^(2.559))&lt;0.75,3))</f>
        <v/>
      </c>
      <c r="AE15" s="163" t="str" cm="1">
        <f t="array" ref="AE15">+IF(COUNTBLANK(AE13:AE14)&gt;0,"",_xlfn.IFS((10^(3.516)*AE13/(10*AE14)^(2.559))&gt;=1,0,(10^(3.516)*AE13/(10*AE14)^(2.559))&gt;=0.9,1,(10^(3.516)*AE13/(10*AE14)^(2.559))&gt;=0.75,2,(10^(3.516)*AE13/(10*AE14)^(2.559))&lt;0.75,3))</f>
        <v/>
      </c>
      <c r="AF15" s="163" t="str" cm="1">
        <f t="array" ref="AF15">+IF(COUNTBLANK(AF13:AF14)&gt;0,"",_xlfn.IFS((10^(3.516)*AF13/(10*AF14)^(2.559))&gt;=1,0,(10^(3.516)*AF13/(10*AF14)^(2.559))&gt;=0.9,1,(10^(3.516)*AF13/(10*AF14)^(2.559))&gt;=0.75,2,(10^(3.516)*AF13/(10*AF14)^(2.559))&lt;0.75,3))</f>
        <v/>
      </c>
      <c r="AG15" s="163" t="str" cm="1">
        <f t="array" ref="AG15">+IF(COUNTBLANK(AG13:AG14)&gt;0,"",_xlfn.IFS((10^(3.516)*AG13/(10*AG14)^(2.559))&gt;=1,0,(10^(3.516)*AG13/(10*AG14)^(2.559))&gt;=0.9,1,(10^(3.516)*AG13/(10*AG14)^(2.559))&gt;=0.75,2,(10^(3.516)*AG13/(10*AG14)^(2.559))&lt;0.75,3))</f>
        <v/>
      </c>
      <c r="AH15" s="164">
        <f>30-COUNTBLANK(D15:AG15)</f>
        <v>0</v>
      </c>
      <c r="AI15" s="156" t="str">
        <f>IF(COUNTBLANK(D15:AG15)=30,"",IF(('Basis of calculations'!M87/AH15&gt;=0.25),3,IF(OR(('Basis of calculations'!M87/AH15&gt;=0.1),(('Basis of calculations'!M87+'Basis of calculations'!L87)/AH15&gt;=0.4)),2,IF(OR(('Basis of calculations'!M87&gt;0),('Basis of calculations'!M87+'Basis of calculations'!L87)/AH15&gt;=0,(('Basis of calculations'!J87/AH15&lt;0.6))),1,0))))</f>
        <v/>
      </c>
      <c r="AJ15" s="96"/>
    </row>
    <row r="16" spans="1:41" x14ac:dyDescent="0.2">
      <c r="B16" s="94"/>
      <c r="C16" s="118" t="s">
        <v>26</v>
      </c>
      <c r="D16" s="143"/>
      <c r="E16" s="143"/>
      <c r="F16" s="143"/>
      <c r="G16" s="143"/>
      <c r="H16" s="143"/>
      <c r="I16" s="143"/>
      <c r="J16" s="151"/>
      <c r="K16" s="151"/>
      <c r="L16" s="151"/>
      <c r="M16" s="151"/>
      <c r="N16" s="151"/>
      <c r="O16" s="151"/>
      <c r="P16" s="151"/>
      <c r="Q16" s="151"/>
      <c r="R16" s="151"/>
      <c r="S16" s="151"/>
      <c r="T16" s="151"/>
      <c r="U16" s="151"/>
      <c r="V16" s="151"/>
      <c r="W16" s="151"/>
      <c r="X16" s="151"/>
      <c r="Y16" s="151"/>
      <c r="Z16" s="151"/>
      <c r="AA16" s="151"/>
      <c r="AB16" s="151"/>
      <c r="AC16" s="151"/>
      <c r="AD16" s="151"/>
      <c r="AE16" s="151"/>
      <c r="AF16" s="151"/>
      <c r="AG16" s="151"/>
      <c r="AH16" s="106">
        <f t="shared" ref="AH16:AH24" si="0">30-COUNTBLANK(D16:AG16)</f>
        <v>0</v>
      </c>
      <c r="AI16" s="162" t="str">
        <f>IF(COUNTBLANK(D16:AG16)=30,"",IF(('Basis of calculations'!I46/AH16&gt;=0.25),3,IF(OR(('Basis of calculations'!I46/AH16&gt;=0.1),(('Basis of calculations'!I46+'Basis of calculations'!H46)/AH16&gt;=0.4)),2,IF(OR(('Basis of calculations'!I46&gt;0),('Basis of calculations'!I46+'Basis of calculations'!H46)/AH16&gt;0,(('Basis of calculations'!F46/AH16&lt;0.6))),1,0))))</f>
        <v/>
      </c>
      <c r="AJ16" s="96"/>
    </row>
    <row r="17" spans="2:36" x14ac:dyDescent="0.2">
      <c r="B17" s="94"/>
      <c r="C17" s="118" t="s">
        <v>58</v>
      </c>
      <c r="D17" s="143"/>
      <c r="E17" s="143"/>
      <c r="F17" s="143"/>
      <c r="G17" s="143"/>
      <c r="H17" s="143"/>
      <c r="I17" s="143"/>
      <c r="J17" s="143"/>
      <c r="K17" s="143"/>
      <c r="L17" s="143"/>
      <c r="M17" s="143"/>
      <c r="N17" s="143"/>
      <c r="O17" s="143"/>
      <c r="P17" s="143"/>
      <c r="Q17" s="143"/>
      <c r="R17" s="143"/>
      <c r="S17" s="143"/>
      <c r="T17" s="143"/>
      <c r="U17" s="143"/>
      <c r="V17" s="143"/>
      <c r="W17" s="143"/>
      <c r="X17" s="143"/>
      <c r="Y17" s="143"/>
      <c r="Z17" s="143"/>
      <c r="AA17" s="143"/>
      <c r="AB17" s="143"/>
      <c r="AC17" s="143"/>
      <c r="AD17" s="143"/>
      <c r="AE17" s="143"/>
      <c r="AF17" s="143"/>
      <c r="AG17" s="143"/>
      <c r="AH17" s="106">
        <f t="shared" si="0"/>
        <v>0</v>
      </c>
      <c r="AI17" s="161" t="str">
        <f>IF(COUNTBLANK(D17:AG17)=30,"",IF(('Basis of calculations'!M46/AH17&gt;=0.25),3,IF(OR(('Basis of calculations'!M46/AH17&gt;=0.1),(('Basis of calculations'!M46+'Basis of calculations'!L46)/AH17&gt;=0.4)),2,IF(OR(('Basis of calculations'!M46&gt;0),('Basis of calculations'!M46+'Basis of calculations'!L46)/AH17&gt;0,(('Basis of calculations'!J46/AH17&lt;0.6))),1,0))))</f>
        <v/>
      </c>
      <c r="AJ17" s="96"/>
    </row>
    <row r="18" spans="2:36" x14ac:dyDescent="0.2">
      <c r="B18" s="94"/>
      <c r="C18" s="118" t="s">
        <v>138</v>
      </c>
      <c r="D18" s="143"/>
      <c r="E18" s="143"/>
      <c r="F18" s="143"/>
      <c r="G18" s="143"/>
      <c r="H18" s="143"/>
      <c r="I18" s="143"/>
      <c r="J18" s="143"/>
      <c r="K18" s="143"/>
      <c r="L18" s="143"/>
      <c r="M18" s="143"/>
      <c r="N18" s="143"/>
      <c r="O18" s="143"/>
      <c r="P18" s="143"/>
      <c r="Q18" s="143"/>
      <c r="R18" s="143"/>
      <c r="S18" s="143"/>
      <c r="T18" s="143"/>
      <c r="U18" s="143"/>
      <c r="V18" s="143"/>
      <c r="W18" s="143"/>
      <c r="X18" s="143"/>
      <c r="Y18" s="143"/>
      <c r="Z18" s="143"/>
      <c r="AA18" s="143"/>
      <c r="AB18" s="143"/>
      <c r="AC18" s="143"/>
      <c r="AD18" s="143"/>
      <c r="AE18" s="143"/>
      <c r="AF18" s="143"/>
      <c r="AG18" s="143"/>
      <c r="AH18" s="106">
        <f t="shared" si="0"/>
        <v>0</v>
      </c>
      <c r="AI18" s="161" t="str">
        <f>IF(COUNTBLANK(D18:AG18)=30,"",IF(('Basis of calculations'!I66/AH18&gt;=0.25),3,IF(OR(('Basis of calculations'!I66/AH18&gt;=0.1),(('Basis of calculations'!I66+'Basis of calculations'!H66)/AH18&gt;=0.4)),2,IF(OR(('Basis of calculations'!I66&gt;0),('Basis of calculations'!I66+'Basis of calculations'!H66)/AH18&gt;0,(('Basis of calculations'!F66/AH18&lt;0.6))),1,0))))</f>
        <v/>
      </c>
      <c r="AJ18" s="96"/>
    </row>
    <row r="19" spans="2:36" x14ac:dyDescent="0.2">
      <c r="B19" s="94"/>
      <c r="C19" s="118" t="s">
        <v>28</v>
      </c>
      <c r="D19" s="143"/>
      <c r="E19" s="143"/>
      <c r="F19" s="143"/>
      <c r="G19" s="143"/>
      <c r="H19" s="143"/>
      <c r="I19" s="143"/>
      <c r="J19" s="143"/>
      <c r="K19" s="143"/>
      <c r="L19" s="143"/>
      <c r="M19" s="143"/>
      <c r="N19" s="143"/>
      <c r="O19" s="143"/>
      <c r="P19" s="143"/>
      <c r="Q19" s="143"/>
      <c r="R19" s="143"/>
      <c r="S19" s="143"/>
      <c r="T19" s="143"/>
      <c r="U19" s="143"/>
      <c r="V19" s="143"/>
      <c r="W19" s="143"/>
      <c r="X19" s="143"/>
      <c r="Y19" s="143"/>
      <c r="Z19" s="143"/>
      <c r="AA19" s="143"/>
      <c r="AB19" s="143"/>
      <c r="AC19" s="143"/>
      <c r="AD19" s="143"/>
      <c r="AE19" s="143"/>
      <c r="AF19" s="143"/>
      <c r="AG19" s="143"/>
      <c r="AH19" s="106">
        <f t="shared" si="0"/>
        <v>0</v>
      </c>
      <c r="AI19" s="161" t="str">
        <f>IF(COUNTBLANK(D19:AG19)=30,"",IF(('Basis of calculations'!M66/AH19&gt;=0.25),3,IF(OR(('Basis of calculations'!M66/AH19&gt;=0.1),(('Basis of calculations'!M66+'Basis of calculations'!L66)/AH19&gt;=0.4)),2,IF(OR(('Basis of calculations'!M66&gt;0),('Basis of calculations'!M66+'Basis of calculations'!L66)/AH19&gt;0,(('Basis of calculations'!J66/AH19&lt;0.6))),1,0))))</f>
        <v/>
      </c>
      <c r="AJ19" s="96"/>
    </row>
    <row r="20" spans="2:36" ht="17" thickBot="1" x14ac:dyDescent="0.25">
      <c r="B20" s="94"/>
      <c r="C20" s="118" t="s">
        <v>139</v>
      </c>
      <c r="D20" s="143"/>
      <c r="E20" s="143"/>
      <c r="F20" s="143"/>
      <c r="G20" s="143"/>
      <c r="H20" s="143"/>
      <c r="I20" s="143"/>
      <c r="J20" s="143"/>
      <c r="K20" s="143"/>
      <c r="L20" s="143"/>
      <c r="M20" s="143"/>
      <c r="N20" s="143"/>
      <c r="O20" s="143"/>
      <c r="P20" s="143"/>
      <c r="Q20" s="143"/>
      <c r="R20" s="143"/>
      <c r="S20" s="143"/>
      <c r="T20" s="143"/>
      <c r="U20" s="143"/>
      <c r="V20" s="143"/>
      <c r="W20" s="143"/>
      <c r="X20" s="143"/>
      <c r="Y20" s="143"/>
      <c r="Z20" s="143"/>
      <c r="AA20" s="143"/>
      <c r="AB20" s="143"/>
      <c r="AC20" s="143"/>
      <c r="AD20" s="143"/>
      <c r="AE20" s="143"/>
      <c r="AF20" s="143"/>
      <c r="AG20" s="143"/>
      <c r="AH20" s="111">
        <f t="shared" si="0"/>
        <v>0</v>
      </c>
      <c r="AI20" s="161" t="str">
        <f>IF(COUNTBLANK(D20:AG20)=30,"",IF(('Basis of calculations'!I87/AH20&gt;=0.25),3,IF(OR(('Basis of calculations'!I87/AH20&gt;=0.1),(('Basis of calculations'!I87+'Basis of calculations'!H87)/AH20&gt;=0.4)),2,IF(OR(('Basis of calculations'!I87&gt;0),('Basis of calculations'!I87+'Basis of calculations'!H87)/AH20&gt;0,(('Basis of calculations'!F87/AH20&lt;0.6))),1,0))))</f>
        <v/>
      </c>
      <c r="AJ20" s="96"/>
    </row>
    <row r="21" spans="2:36" x14ac:dyDescent="0.2">
      <c r="B21" s="94"/>
      <c r="C21" s="118" t="s">
        <v>29</v>
      </c>
      <c r="D21" s="143"/>
      <c r="E21" s="143"/>
      <c r="F21" s="143"/>
      <c r="G21" s="143"/>
      <c r="H21" s="143"/>
      <c r="I21" s="143"/>
      <c r="J21" s="143"/>
      <c r="K21" s="143"/>
      <c r="L21" s="143"/>
      <c r="M21" s="143"/>
      <c r="N21" s="143"/>
      <c r="O21" s="143"/>
      <c r="P21" s="143"/>
      <c r="Q21" s="143"/>
      <c r="R21" s="143"/>
      <c r="S21" s="143"/>
      <c r="T21" s="143"/>
      <c r="U21" s="143"/>
      <c r="V21" s="143"/>
      <c r="W21" s="143"/>
      <c r="X21" s="143"/>
      <c r="Y21" s="143"/>
      <c r="Z21" s="143"/>
      <c r="AA21" s="143"/>
      <c r="AB21" s="143"/>
      <c r="AC21" s="143"/>
      <c r="AD21" s="143"/>
      <c r="AE21" s="143"/>
      <c r="AF21" s="143"/>
      <c r="AG21" s="143"/>
      <c r="AH21" s="106">
        <f t="shared" si="0"/>
        <v>0</v>
      </c>
      <c r="AI21" s="161" t="str">
        <f>IF(COUNTBLANK(D21:AG21)=30,"",IF(('Basis of calculations'!M107/AH21&gt;=0.25),3,IF(OR(('Basis of calculations'!M107/AH21&gt;=0.1),(('Basis of calculations'!M107+'Basis of calculations'!L107)/AH21&gt;=0.4)),2,IF(OR(('Basis of calculations'!M107&gt;0),('Basis of calculations'!M107+'Basis of calculations'!L107)/AH21&gt;0,(('Basis of calculations'!J107/AH21&lt;0.6))),1,0))))</f>
        <v/>
      </c>
      <c r="AJ21" s="96"/>
    </row>
    <row r="22" spans="2:36" x14ac:dyDescent="0.2">
      <c r="B22" s="94"/>
      <c r="C22" s="118" t="s">
        <v>30</v>
      </c>
      <c r="D22" s="143"/>
      <c r="E22" s="143"/>
      <c r="F22" s="143"/>
      <c r="G22" s="143"/>
      <c r="H22" s="143"/>
      <c r="I22" s="143"/>
      <c r="J22" s="143"/>
      <c r="K22" s="143"/>
      <c r="L22" s="143"/>
      <c r="M22" s="143"/>
      <c r="N22" s="143"/>
      <c r="O22" s="143"/>
      <c r="P22" s="143"/>
      <c r="Q22" s="143"/>
      <c r="R22" s="143"/>
      <c r="S22" s="143"/>
      <c r="T22" s="143"/>
      <c r="U22" s="143"/>
      <c r="V22" s="143"/>
      <c r="W22" s="143"/>
      <c r="X22" s="143"/>
      <c r="Y22" s="143"/>
      <c r="Z22" s="143"/>
      <c r="AA22" s="143"/>
      <c r="AB22" s="143"/>
      <c r="AC22" s="143"/>
      <c r="AD22" s="143"/>
      <c r="AE22" s="143"/>
      <c r="AF22" s="143"/>
      <c r="AG22" s="143"/>
      <c r="AH22" s="106">
        <f t="shared" si="0"/>
        <v>0</v>
      </c>
      <c r="AI22" s="161" t="str">
        <f>IF(COUNTBLANK(D22:AG22)=30,"",IF(('Basis of calculations'!I107/AH22&gt;=0.25),3,IF(OR(('Basis of calculations'!I107/AH22&gt;=0.1),(('Basis of calculations'!I107+'Basis of calculations'!H107)/AH22&gt;=0.4)),2,IF(OR(('Basis of calculations'!I107&gt;0),('Basis of calculations'!I107+'Basis of calculations'!H107)/AH22&gt;0,(('Basis of calculations'!F107/AH22&lt;0.6))),1,0))))</f>
        <v/>
      </c>
      <c r="AJ22" s="96"/>
    </row>
    <row r="23" spans="2:36" x14ac:dyDescent="0.2">
      <c r="B23" s="94"/>
      <c r="C23" s="118" t="s">
        <v>31</v>
      </c>
      <c r="D23" s="143"/>
      <c r="E23" s="143"/>
      <c r="F23" s="143"/>
      <c r="G23" s="143"/>
      <c r="H23" s="143"/>
      <c r="I23" s="143"/>
      <c r="J23" s="143"/>
      <c r="K23" s="143"/>
      <c r="L23" s="143"/>
      <c r="M23" s="143"/>
      <c r="N23" s="143"/>
      <c r="O23" s="143"/>
      <c r="P23" s="143"/>
      <c r="Q23" s="143"/>
      <c r="R23" s="143"/>
      <c r="S23" s="143"/>
      <c r="T23" s="143"/>
      <c r="U23" s="143"/>
      <c r="V23" s="143"/>
      <c r="W23" s="143"/>
      <c r="X23" s="143"/>
      <c r="Y23" s="143"/>
      <c r="Z23" s="143"/>
      <c r="AA23" s="143"/>
      <c r="AB23" s="143"/>
      <c r="AC23" s="143"/>
      <c r="AD23" s="143"/>
      <c r="AE23" s="143"/>
      <c r="AF23" s="143"/>
      <c r="AG23" s="143"/>
      <c r="AH23" s="106">
        <f t="shared" si="0"/>
        <v>0</v>
      </c>
      <c r="AI23" s="161" t="str">
        <f>IF(COUNTBLANK(D23:AG23)=30,"",IF(('Basis of calculations'!M127/AH23&gt;=0.25),3,IF(OR(('Basis of calculations'!M127/AH23&gt;=0.1),(('Basis of calculations'!M127+'Basis of calculations'!L127)/AH23&gt;=0.4)),2,IF(OR(('Basis of calculations'!M127&gt;0),('Basis of calculations'!M127+'Basis of calculations'!L127)/AH23&gt;0,(('Basis of calculations'!J127/AH23&lt;0.6))),1,0))))</f>
        <v/>
      </c>
      <c r="AJ23" s="96"/>
    </row>
    <row r="24" spans="2:36" ht="17" thickBot="1" x14ac:dyDescent="0.25">
      <c r="B24" s="94"/>
      <c r="C24" s="152" t="s">
        <v>32</v>
      </c>
      <c r="D24" s="143"/>
      <c r="E24" s="143"/>
      <c r="F24" s="143"/>
      <c r="G24" s="143"/>
      <c r="H24" s="143"/>
      <c r="I24" s="143"/>
      <c r="J24" s="149"/>
      <c r="K24" s="149"/>
      <c r="L24" s="149"/>
      <c r="M24" s="149"/>
      <c r="N24" s="149"/>
      <c r="O24" s="149"/>
      <c r="P24" s="149"/>
      <c r="Q24" s="149"/>
      <c r="R24" s="149"/>
      <c r="S24" s="149"/>
      <c r="T24" s="149"/>
      <c r="U24" s="149"/>
      <c r="V24" s="149"/>
      <c r="W24" s="149"/>
      <c r="X24" s="149"/>
      <c r="Y24" s="149"/>
      <c r="Z24" s="149"/>
      <c r="AA24" s="149"/>
      <c r="AB24" s="149"/>
      <c r="AC24" s="149"/>
      <c r="AD24" s="149"/>
      <c r="AE24" s="149"/>
      <c r="AF24" s="149"/>
      <c r="AG24" s="149"/>
      <c r="AH24" s="197">
        <f t="shared" si="0"/>
        <v>0</v>
      </c>
      <c r="AI24" s="198" t="str">
        <f>IF(COUNTBLANK(D24:AG24)=30,"",IF(('Basis of calculations'!I127/AH24&gt;=0.25),3,IF(OR(('Basis of calculations'!I127/AH24&gt;=0.1),(('Basis of calculations'!I127+'Basis of calculations'!H127)/AH24&gt;=0.4)),2,IF(OR(('Basis of calculations'!I127&gt;0),('Basis of calculations'!I127+'Basis of calculations'!H127)/AH24&gt;0,(('Basis of calculations'!F127/AH24&lt;0.6))),1,0))))</f>
        <v/>
      </c>
      <c r="AJ24" s="96"/>
    </row>
    <row r="25" spans="2:36" x14ac:dyDescent="0.2">
      <c r="B25" s="94"/>
      <c r="C25" s="199" t="s">
        <v>6</v>
      </c>
      <c r="D25" s="203" t="str">
        <f>+IF(COUNTBLANK(D18:D24)&gt;4,"",((IF(COUNTBLANK(D15)=0,D15^2,0)+(D16)^2+0.5*(D17)^2+D18^2+D19^2+2*D20^2+D21^2+D22^2+D23^2+D24^2)/(9*(10-COUNTBLANK(D15:D16)-COUNTBLANK(D18:D24)-COUNTBLANK(D20)+0.5*(1-COUNTBLANK(D17))))*100))</f>
        <v/>
      </c>
      <c r="E25" s="200" t="str">
        <f>+IF(COUNTBLANK(E18:E24)&gt;4,"",((IF(COUNTBLANK(E15)=0,E15^2,0)+(E16)^2+0.5*(E17)^2+E18^2+E19^2+2*E20^2+E21^2+E22^2+E23^2+E24^2)/(9*(10-COUNTBLANK(E15:E16)-COUNTBLANK(E18:E24)-COUNTBLANK(E20)+0.5*(1-COUNTBLANK(E17))))*100))</f>
        <v/>
      </c>
      <c r="F25" s="200" t="str">
        <f>+IF(COUNTBLANK(F18:F24)&gt;4,"",((IF(COUNTBLANK(F15)=0,F15^2,0)+(F16)^2+0.5*(F17)^2+F18^2+F19^2+2*F20^2+F21^2+F22^2+F23^2+F24^2)/(9*(10-COUNTBLANK(F15:F16)-COUNTBLANK(F18:F24)-COUNTBLANK(F20)+0.5*(1-COUNTBLANK(F17))))*100))</f>
        <v/>
      </c>
      <c r="G25" s="200" t="str">
        <f>+IF(COUNTBLANK(G18:G24)&gt;4,"",((IF(COUNTBLANK(G15)=0,G15^2,0)+(G16)^2+0.5*(G17)^2+G18^2+G19^2+2*G20^2+G21^2+G22^2+G23^2+G24^2)/(9*(10-COUNTBLANK(G15:G16)-COUNTBLANK(G18:G24)-COUNTBLANK(G20)+0.5*(1-COUNTBLANK(G17))))*100))</f>
        <v/>
      </c>
      <c r="H25" s="200" t="str">
        <f>+IF(COUNTBLANK(H18:H24)&gt;4,"",((IF(COUNTBLANK(H15)=0,H15^2,0)+(H16)^2+0.5*(H17)^2+H18^2+H19^2+2*H20^2+H21^2+H22^2+H23^2+H24^2)/(9*(10-COUNTBLANK(H15:H16)-COUNTBLANK(H18:H24)-COUNTBLANK(H20)+0.5*(1-COUNTBLANK(H17))))*100))</f>
        <v/>
      </c>
      <c r="I25" s="200" t="str">
        <f t="shared" ref="I25:AH25" si="1">+IF(COUNTBLANK(I18:I24)&gt;4,"",((IF(COUNTBLANK(I15)=0,I15^2,0)+(I16)^2+0.5*(I17)^2+I18^2+I19^2+2*I20^2+I21^2+I22^2+I23^2+I24^2)/(9*(10-COUNTBLANK(I15:I16)-COUNTBLANK(I18:I24)-COUNTBLANK(I20)+0.5*(1-COUNTBLANK(I17))))*100))</f>
        <v/>
      </c>
      <c r="J25" s="200" t="str">
        <f t="shared" si="1"/>
        <v/>
      </c>
      <c r="K25" s="200" t="str">
        <f t="shared" si="1"/>
        <v/>
      </c>
      <c r="L25" s="200" t="str">
        <f t="shared" si="1"/>
        <v/>
      </c>
      <c r="M25" s="200" t="str">
        <f t="shared" si="1"/>
        <v/>
      </c>
      <c r="N25" s="200" t="str">
        <f t="shared" si="1"/>
        <v/>
      </c>
      <c r="O25" s="200" t="str">
        <f t="shared" si="1"/>
        <v/>
      </c>
      <c r="P25" s="200" t="str">
        <f t="shared" si="1"/>
        <v/>
      </c>
      <c r="Q25" s="200" t="str">
        <f t="shared" si="1"/>
        <v/>
      </c>
      <c r="R25" s="200" t="str">
        <f t="shared" si="1"/>
        <v/>
      </c>
      <c r="S25" s="200" t="str">
        <f t="shared" si="1"/>
        <v/>
      </c>
      <c r="T25" s="200" t="str">
        <f t="shared" si="1"/>
        <v/>
      </c>
      <c r="U25" s="200" t="str">
        <f t="shared" si="1"/>
        <v/>
      </c>
      <c r="V25" s="200" t="str">
        <f t="shared" si="1"/>
        <v/>
      </c>
      <c r="W25" s="200" t="str">
        <f t="shared" si="1"/>
        <v/>
      </c>
      <c r="X25" s="200" t="str">
        <f t="shared" si="1"/>
        <v/>
      </c>
      <c r="Y25" s="200" t="str">
        <f t="shared" si="1"/>
        <v/>
      </c>
      <c r="Z25" s="200" t="str">
        <f t="shared" si="1"/>
        <v/>
      </c>
      <c r="AA25" s="200" t="str">
        <f t="shared" si="1"/>
        <v/>
      </c>
      <c r="AB25" s="200" t="str">
        <f t="shared" si="1"/>
        <v/>
      </c>
      <c r="AC25" s="200" t="str">
        <f t="shared" si="1"/>
        <v/>
      </c>
      <c r="AD25" s="200" t="str">
        <f t="shared" si="1"/>
        <v/>
      </c>
      <c r="AE25" s="200" t="str">
        <f t="shared" si="1"/>
        <v/>
      </c>
      <c r="AF25" s="200" t="str">
        <f t="shared" si="1"/>
        <v/>
      </c>
      <c r="AG25" s="200" t="str">
        <f t="shared" si="1"/>
        <v/>
      </c>
      <c r="AH25" s="201">
        <f t="shared" si="1"/>
        <v>0</v>
      </c>
      <c r="AI25" s="229"/>
      <c r="AJ25" s="96"/>
    </row>
    <row r="26" spans="2:36" ht="17" thickBot="1" x14ac:dyDescent="0.25">
      <c r="B26" s="94"/>
      <c r="C26" s="116" t="s">
        <v>140</v>
      </c>
      <c r="D26" s="204" t="str">
        <f>+IF(D25="","",IF(D25&gt;=30,3,IF(D25&gt;=10,2,IF(MAX(D16:D24)=3,2,IF(D25&lt;&gt;0,1,0)))))</f>
        <v/>
      </c>
      <c r="E26" s="159" t="str">
        <f t="shared" ref="E26" si="2">+IF(E25="","",IF(E25&gt;=30,3,IF(E25&gt;=10,2,IF(MAX(E16:E24)=3,2,IF(E25&lt;&gt;0,1,0)))))</f>
        <v/>
      </c>
      <c r="F26" s="159" t="str">
        <f>+IF(F25="","",IF(F25&gt;=30,3,IF(F25&gt;=10,2,IF(MAX(F16:F24)=3,2,IF(F25&lt;&gt;0,1,0)))))</f>
        <v/>
      </c>
      <c r="G26" s="159" t="str">
        <f>+IF(G25="","",IF(G25&gt;=30,3,IF(G25&gt;=10,2,IF(MAX(G16:G24)=3,2,IF(G25&lt;&gt;0,1,0)))))</f>
        <v/>
      </c>
      <c r="H26" s="159" t="str">
        <f t="shared" ref="H26:AH26" si="3">+IF(H25="","",IF(H25&gt;=30,3,IF(H25&gt;=10,2,IF(MAX(H16:H24)=3,2,IF(H25&lt;&gt;0,1,0)))))</f>
        <v/>
      </c>
      <c r="I26" s="159" t="str">
        <f t="shared" si="3"/>
        <v/>
      </c>
      <c r="J26" s="159" t="str">
        <f t="shared" si="3"/>
        <v/>
      </c>
      <c r="K26" s="159" t="str">
        <f t="shared" si="3"/>
        <v/>
      </c>
      <c r="L26" s="159" t="str">
        <f t="shared" si="3"/>
        <v/>
      </c>
      <c r="M26" s="159" t="str">
        <f t="shared" si="3"/>
        <v/>
      </c>
      <c r="N26" s="159" t="str">
        <f t="shared" si="3"/>
        <v/>
      </c>
      <c r="O26" s="159" t="str">
        <f t="shared" si="3"/>
        <v/>
      </c>
      <c r="P26" s="159" t="str">
        <f t="shared" si="3"/>
        <v/>
      </c>
      <c r="Q26" s="159" t="str">
        <f t="shared" si="3"/>
        <v/>
      </c>
      <c r="R26" s="159" t="str">
        <f t="shared" si="3"/>
        <v/>
      </c>
      <c r="S26" s="159" t="str">
        <f t="shared" si="3"/>
        <v/>
      </c>
      <c r="T26" s="159" t="str">
        <f t="shared" si="3"/>
        <v/>
      </c>
      <c r="U26" s="159" t="str">
        <f t="shared" si="3"/>
        <v/>
      </c>
      <c r="V26" s="159" t="str">
        <f t="shared" si="3"/>
        <v/>
      </c>
      <c r="W26" s="159" t="str">
        <f t="shared" si="3"/>
        <v/>
      </c>
      <c r="X26" s="159" t="str">
        <f t="shared" si="3"/>
        <v/>
      </c>
      <c r="Y26" s="159" t="str">
        <f t="shared" si="3"/>
        <v/>
      </c>
      <c r="Z26" s="159" t="str">
        <f t="shared" si="3"/>
        <v/>
      </c>
      <c r="AA26" s="159" t="str">
        <f t="shared" si="3"/>
        <v/>
      </c>
      <c r="AB26" s="159" t="str">
        <f t="shared" si="3"/>
        <v/>
      </c>
      <c r="AC26" s="159" t="str">
        <f t="shared" si="3"/>
        <v/>
      </c>
      <c r="AD26" s="159" t="str">
        <f t="shared" si="3"/>
        <v/>
      </c>
      <c r="AE26" s="159" t="str">
        <f t="shared" si="3"/>
        <v/>
      </c>
      <c r="AF26" s="159" t="str">
        <f t="shared" si="3"/>
        <v/>
      </c>
      <c r="AG26" s="159" t="str">
        <f>+IF(AG25="","",IF(AG25&gt;=30,3,IF(AG25&gt;=10,2,IF(MAX(AG16:AG24)=3,2,IF(AG25&lt;&gt;0,1,0)))))</f>
        <v/>
      </c>
      <c r="AH26" s="160">
        <f t="shared" si="3"/>
        <v>0</v>
      </c>
      <c r="AI26" s="230"/>
      <c r="AJ26" s="96"/>
    </row>
    <row r="27" spans="2:36" ht="17" thickBot="1" x14ac:dyDescent="0.25">
      <c r="B27" s="94"/>
      <c r="C27" s="117"/>
      <c r="D27" s="140"/>
      <c r="E27" s="140"/>
      <c r="F27" s="140"/>
      <c r="G27" s="140"/>
      <c r="H27" s="140"/>
      <c r="I27" s="140"/>
      <c r="J27" s="140"/>
      <c r="K27" s="140"/>
      <c r="L27" s="140"/>
      <c r="M27" s="140"/>
      <c r="N27" s="140"/>
      <c r="O27" s="140"/>
      <c r="P27" s="140"/>
      <c r="Q27" s="140"/>
      <c r="R27" s="140"/>
      <c r="S27" s="140"/>
      <c r="T27" s="140"/>
      <c r="U27" s="140"/>
      <c r="V27" s="140"/>
      <c r="W27" s="140"/>
      <c r="X27" s="140"/>
      <c r="Y27" s="140"/>
      <c r="Z27" s="140"/>
      <c r="AA27" s="140"/>
      <c r="AB27" s="140"/>
      <c r="AC27" s="140"/>
      <c r="AD27" s="140"/>
      <c r="AE27" s="140"/>
      <c r="AF27" s="140"/>
      <c r="AG27" s="140"/>
      <c r="AH27" s="140"/>
      <c r="AI27" s="140"/>
      <c r="AJ27" s="96"/>
    </row>
    <row r="28" spans="2:36" ht="17" thickBot="1" x14ac:dyDescent="0.25">
      <c r="B28" s="94"/>
      <c r="C28" s="386"/>
      <c r="D28" s="388" t="s">
        <v>53</v>
      </c>
      <c r="E28" s="389"/>
      <c r="F28" s="389"/>
      <c r="G28" s="389"/>
      <c r="H28" s="389"/>
      <c r="I28" s="389"/>
      <c r="J28" s="389"/>
      <c r="K28" s="389"/>
      <c r="L28" s="389"/>
      <c r="M28" s="389"/>
      <c r="N28" s="389"/>
      <c r="O28" s="389"/>
      <c r="P28" s="389"/>
      <c r="Q28" s="389"/>
      <c r="R28" s="389"/>
      <c r="S28" s="389"/>
      <c r="T28" s="389"/>
      <c r="U28" s="389"/>
      <c r="V28" s="389"/>
      <c r="W28" s="389"/>
      <c r="X28" s="389"/>
      <c r="Y28" s="389"/>
      <c r="Z28" s="389"/>
      <c r="AA28" s="389"/>
      <c r="AB28" s="389"/>
      <c r="AC28" s="389"/>
      <c r="AD28" s="389"/>
      <c r="AE28" s="389"/>
      <c r="AF28" s="389"/>
      <c r="AG28" s="389"/>
      <c r="AH28" s="389"/>
      <c r="AI28" s="390"/>
      <c r="AJ28" s="96"/>
    </row>
    <row r="29" spans="2:36" ht="19" x14ac:dyDescent="0.2">
      <c r="B29" s="94"/>
      <c r="C29" s="387"/>
      <c r="D29" s="175">
        <v>1</v>
      </c>
      <c r="E29" s="169">
        <v>2</v>
      </c>
      <c r="F29" s="169">
        <v>3</v>
      </c>
      <c r="G29" s="169">
        <v>4</v>
      </c>
      <c r="H29" s="169">
        <v>5</v>
      </c>
      <c r="I29" s="169">
        <v>6</v>
      </c>
      <c r="J29" s="169">
        <v>7</v>
      </c>
      <c r="K29" s="169">
        <v>8</v>
      </c>
      <c r="L29" s="169">
        <v>9</v>
      </c>
      <c r="M29" s="169">
        <v>10</v>
      </c>
      <c r="N29" s="169">
        <v>11</v>
      </c>
      <c r="O29" s="169">
        <v>12</v>
      </c>
      <c r="P29" s="169">
        <v>13</v>
      </c>
      <c r="Q29" s="169">
        <v>14</v>
      </c>
      <c r="R29" s="169">
        <v>15</v>
      </c>
      <c r="S29" s="169">
        <v>16</v>
      </c>
      <c r="T29" s="169">
        <v>17</v>
      </c>
      <c r="U29" s="169">
        <v>18</v>
      </c>
      <c r="V29" s="169">
        <v>19</v>
      </c>
      <c r="W29" s="169">
        <v>20</v>
      </c>
      <c r="X29" s="169">
        <v>21</v>
      </c>
      <c r="Y29" s="169">
        <v>22</v>
      </c>
      <c r="Z29" s="169">
        <v>23</v>
      </c>
      <c r="AA29" s="169">
        <v>24</v>
      </c>
      <c r="AB29" s="169">
        <v>25</v>
      </c>
      <c r="AC29" s="169">
        <v>26</v>
      </c>
      <c r="AD29" s="169">
        <v>27</v>
      </c>
      <c r="AE29" s="169">
        <v>28</v>
      </c>
      <c r="AF29" s="169">
        <v>29</v>
      </c>
      <c r="AG29" s="169">
        <v>30</v>
      </c>
      <c r="AH29" s="119"/>
      <c r="AI29" s="128" t="s">
        <v>61</v>
      </c>
      <c r="AJ29" s="96"/>
    </row>
    <row r="30" spans="2:36" ht="19" x14ac:dyDescent="0.2">
      <c r="B30" s="94"/>
      <c r="C30" s="148" t="s">
        <v>33</v>
      </c>
      <c r="D30" s="143"/>
      <c r="E30" s="107"/>
      <c r="F30" s="107"/>
      <c r="G30" s="107"/>
      <c r="H30" s="107"/>
      <c r="I30" s="107"/>
      <c r="J30" s="107"/>
      <c r="K30" s="108"/>
      <c r="L30" s="108"/>
      <c r="M30" s="108"/>
      <c r="N30" s="107"/>
      <c r="O30" s="107"/>
      <c r="P30" s="107"/>
      <c r="Q30" s="107"/>
      <c r="R30" s="107"/>
      <c r="S30" s="107"/>
      <c r="T30" s="107"/>
      <c r="U30" s="107"/>
      <c r="V30" s="107"/>
      <c r="W30" s="107"/>
      <c r="X30" s="107"/>
      <c r="Y30" s="107"/>
      <c r="Z30" s="108"/>
      <c r="AA30" s="108"/>
      <c r="AB30" s="108"/>
      <c r="AC30" s="107"/>
      <c r="AD30" s="107"/>
      <c r="AE30" s="107"/>
      <c r="AF30" s="107"/>
      <c r="AG30" s="107"/>
      <c r="AH30" s="119"/>
      <c r="AI30" s="231"/>
      <c r="AJ30" s="96"/>
    </row>
    <row r="31" spans="2:36" ht="19" x14ac:dyDescent="0.2">
      <c r="B31" s="94"/>
      <c r="C31" s="118" t="s">
        <v>3</v>
      </c>
      <c r="D31" s="151"/>
      <c r="E31" s="108"/>
      <c r="F31" s="108"/>
      <c r="G31" s="108"/>
      <c r="H31" s="108"/>
      <c r="I31" s="108"/>
      <c r="J31" s="108"/>
      <c r="K31" s="108"/>
      <c r="L31" s="108"/>
      <c r="M31" s="108"/>
      <c r="N31" s="108"/>
      <c r="O31" s="108"/>
      <c r="P31" s="108"/>
      <c r="Q31" s="108"/>
      <c r="R31" s="108"/>
      <c r="S31" s="108"/>
      <c r="T31" s="108"/>
      <c r="U31" s="108"/>
      <c r="V31" s="108"/>
      <c r="W31" s="108"/>
      <c r="X31" s="108"/>
      <c r="Y31" s="108"/>
      <c r="Z31" s="108"/>
      <c r="AA31" s="108"/>
      <c r="AB31" s="108"/>
      <c r="AC31" s="108"/>
      <c r="AD31" s="108"/>
      <c r="AE31" s="108"/>
      <c r="AF31" s="108"/>
      <c r="AG31" s="108"/>
      <c r="AH31" s="119"/>
      <c r="AI31" s="171" t="str">
        <f>IF(COUNTBLANK(D31:AG31)=30,"",AVERAGE(D31:AG31))</f>
        <v/>
      </c>
      <c r="AJ31" s="96"/>
    </row>
    <row r="32" spans="2:36" ht="19" x14ac:dyDescent="0.2">
      <c r="B32" s="94"/>
      <c r="C32" s="148" t="s">
        <v>34</v>
      </c>
      <c r="D32" s="143"/>
      <c r="E32" s="107"/>
      <c r="F32" s="107"/>
      <c r="G32" s="107"/>
      <c r="H32" s="107"/>
      <c r="I32" s="107"/>
      <c r="J32" s="107"/>
      <c r="K32" s="108"/>
      <c r="L32" s="108"/>
      <c r="M32" s="108"/>
      <c r="N32" s="107"/>
      <c r="O32" s="107"/>
      <c r="P32" s="107"/>
      <c r="Q32" s="107"/>
      <c r="R32" s="107"/>
      <c r="S32" s="107"/>
      <c r="T32" s="107"/>
      <c r="U32" s="107"/>
      <c r="V32" s="107"/>
      <c r="W32" s="107"/>
      <c r="X32" s="107"/>
      <c r="Y32" s="107"/>
      <c r="Z32" s="108"/>
      <c r="AA32" s="108"/>
      <c r="AB32" s="108"/>
      <c r="AC32" s="107"/>
      <c r="AD32" s="107"/>
      <c r="AE32" s="107"/>
      <c r="AF32" s="107"/>
      <c r="AG32" s="107"/>
      <c r="AH32" s="119"/>
      <c r="AI32" s="171" t="str">
        <f t="shared" ref="AI32:AI39" si="4">IF(COUNTBLANK(D32:AG32)=30,"",AVERAGE(D32:AG32))</f>
        <v/>
      </c>
      <c r="AJ32" s="96"/>
    </row>
    <row r="33" spans="2:36" ht="19" x14ac:dyDescent="0.2">
      <c r="B33" s="94"/>
      <c r="C33" s="118" t="s">
        <v>35</v>
      </c>
      <c r="D33" s="143"/>
      <c r="E33" s="107"/>
      <c r="F33" s="107"/>
      <c r="G33" s="107"/>
      <c r="H33" s="107"/>
      <c r="I33" s="107"/>
      <c r="J33" s="107"/>
      <c r="K33" s="108"/>
      <c r="L33" s="108"/>
      <c r="M33" s="108"/>
      <c r="N33" s="107"/>
      <c r="O33" s="108"/>
      <c r="P33" s="107"/>
      <c r="Q33" s="107"/>
      <c r="R33" s="107"/>
      <c r="S33" s="107"/>
      <c r="T33" s="107"/>
      <c r="U33" s="107"/>
      <c r="V33" s="107"/>
      <c r="W33" s="107"/>
      <c r="X33" s="107"/>
      <c r="Y33" s="107"/>
      <c r="Z33" s="108"/>
      <c r="AA33" s="108"/>
      <c r="AB33" s="108"/>
      <c r="AC33" s="107"/>
      <c r="AD33" s="108"/>
      <c r="AE33" s="107"/>
      <c r="AF33" s="107"/>
      <c r="AG33" s="107"/>
      <c r="AH33" s="119"/>
      <c r="AI33" s="171" t="str">
        <f t="shared" si="4"/>
        <v/>
      </c>
      <c r="AJ33" s="96"/>
    </row>
    <row r="34" spans="2:36" ht="19" x14ac:dyDescent="0.2">
      <c r="B34" s="94"/>
      <c r="C34" s="118" t="s">
        <v>36</v>
      </c>
      <c r="D34" s="143"/>
      <c r="E34" s="107"/>
      <c r="F34" s="107"/>
      <c r="G34" s="107"/>
      <c r="H34" s="107"/>
      <c r="I34" s="107"/>
      <c r="J34" s="107"/>
      <c r="K34" s="108"/>
      <c r="L34" s="108"/>
      <c r="M34" s="108"/>
      <c r="N34" s="107"/>
      <c r="O34" s="108"/>
      <c r="P34" s="107"/>
      <c r="Q34" s="107"/>
      <c r="R34" s="107"/>
      <c r="S34" s="107"/>
      <c r="T34" s="107"/>
      <c r="U34" s="107"/>
      <c r="V34" s="107"/>
      <c r="W34" s="107"/>
      <c r="X34" s="107"/>
      <c r="Y34" s="107"/>
      <c r="Z34" s="108"/>
      <c r="AA34" s="108"/>
      <c r="AB34" s="108"/>
      <c r="AC34" s="107"/>
      <c r="AD34" s="108"/>
      <c r="AE34" s="107"/>
      <c r="AF34" s="107"/>
      <c r="AG34" s="107"/>
      <c r="AH34" s="119"/>
      <c r="AI34" s="171" t="str">
        <f t="shared" si="4"/>
        <v/>
      </c>
      <c r="AJ34" s="96"/>
    </row>
    <row r="35" spans="2:36" ht="19" x14ac:dyDescent="0.2">
      <c r="B35" s="94"/>
      <c r="C35" s="147" t="s">
        <v>37</v>
      </c>
      <c r="D35" s="143"/>
      <c r="E35" s="107"/>
      <c r="F35" s="107"/>
      <c r="G35" s="107"/>
      <c r="H35" s="107"/>
      <c r="I35" s="107"/>
      <c r="J35" s="107"/>
      <c r="K35" s="108"/>
      <c r="L35" s="108"/>
      <c r="M35" s="108"/>
      <c r="N35" s="107"/>
      <c r="O35" s="108"/>
      <c r="P35" s="107"/>
      <c r="Q35" s="107"/>
      <c r="R35" s="107"/>
      <c r="S35" s="107"/>
      <c r="T35" s="107"/>
      <c r="U35" s="107"/>
      <c r="V35" s="107"/>
      <c r="W35" s="107"/>
      <c r="X35" s="107"/>
      <c r="Y35" s="107"/>
      <c r="Z35" s="108"/>
      <c r="AA35" s="108"/>
      <c r="AB35" s="108"/>
      <c r="AC35" s="107"/>
      <c r="AD35" s="108"/>
      <c r="AE35" s="107"/>
      <c r="AF35" s="107"/>
      <c r="AG35" s="107"/>
      <c r="AH35" s="119"/>
      <c r="AI35" s="171" t="str">
        <f t="shared" si="4"/>
        <v/>
      </c>
      <c r="AJ35" s="96"/>
    </row>
    <row r="36" spans="2:36" ht="19" x14ac:dyDescent="0.2">
      <c r="B36" s="94"/>
      <c r="C36" s="118" t="s">
        <v>38</v>
      </c>
      <c r="D36" s="143"/>
      <c r="E36" s="107"/>
      <c r="F36" s="107"/>
      <c r="G36" s="107"/>
      <c r="H36" s="107"/>
      <c r="I36" s="107"/>
      <c r="J36" s="107"/>
      <c r="K36" s="108"/>
      <c r="L36" s="108"/>
      <c r="M36" s="108"/>
      <c r="N36" s="107"/>
      <c r="O36" s="108"/>
      <c r="P36" s="107"/>
      <c r="Q36" s="107"/>
      <c r="R36" s="107"/>
      <c r="S36" s="107"/>
      <c r="T36" s="107"/>
      <c r="U36" s="107"/>
      <c r="V36" s="107"/>
      <c r="W36" s="107"/>
      <c r="X36" s="107"/>
      <c r="Y36" s="107"/>
      <c r="Z36" s="108"/>
      <c r="AA36" s="108"/>
      <c r="AB36" s="108"/>
      <c r="AC36" s="107"/>
      <c r="AD36" s="108"/>
      <c r="AE36" s="107"/>
      <c r="AF36" s="107"/>
      <c r="AG36" s="107"/>
      <c r="AH36" s="119"/>
      <c r="AI36" s="171" t="str">
        <f t="shared" si="4"/>
        <v/>
      </c>
      <c r="AJ36" s="96"/>
    </row>
    <row r="37" spans="2:36" ht="19" x14ac:dyDescent="0.2">
      <c r="B37" s="94"/>
      <c r="C37" s="148" t="s">
        <v>141</v>
      </c>
      <c r="D37" s="143"/>
      <c r="E37" s="107"/>
      <c r="F37" s="107"/>
      <c r="G37" s="107"/>
      <c r="H37" s="107"/>
      <c r="I37" s="107"/>
      <c r="J37" s="107"/>
      <c r="K37" s="108"/>
      <c r="L37" s="108"/>
      <c r="M37" s="108"/>
      <c r="N37" s="107"/>
      <c r="O37" s="108"/>
      <c r="P37" s="107"/>
      <c r="Q37" s="107"/>
      <c r="R37" s="107"/>
      <c r="S37" s="107"/>
      <c r="T37" s="107"/>
      <c r="U37" s="107"/>
      <c r="V37" s="107"/>
      <c r="W37" s="107"/>
      <c r="X37" s="107"/>
      <c r="Y37" s="107"/>
      <c r="Z37" s="108"/>
      <c r="AA37" s="108"/>
      <c r="AB37" s="108"/>
      <c r="AC37" s="107"/>
      <c r="AD37" s="108"/>
      <c r="AE37" s="107"/>
      <c r="AF37" s="107"/>
      <c r="AG37" s="107"/>
      <c r="AH37" s="119"/>
      <c r="AI37" s="171" t="str">
        <f t="shared" si="4"/>
        <v/>
      </c>
      <c r="AJ37" s="96"/>
    </row>
    <row r="38" spans="2:36" ht="19" x14ac:dyDescent="0.2">
      <c r="B38" s="94"/>
      <c r="C38" s="118" t="s">
        <v>39</v>
      </c>
      <c r="D38" s="143"/>
      <c r="E38" s="107"/>
      <c r="F38" s="107"/>
      <c r="G38" s="107"/>
      <c r="H38" s="107"/>
      <c r="I38" s="107"/>
      <c r="J38" s="107"/>
      <c r="K38" s="108"/>
      <c r="L38" s="108"/>
      <c r="M38" s="108"/>
      <c r="N38" s="107"/>
      <c r="O38" s="108"/>
      <c r="P38" s="107"/>
      <c r="Q38" s="107"/>
      <c r="R38" s="107"/>
      <c r="S38" s="107"/>
      <c r="T38" s="107"/>
      <c r="U38" s="107"/>
      <c r="V38" s="107"/>
      <c r="W38" s="107"/>
      <c r="X38" s="107"/>
      <c r="Y38" s="107"/>
      <c r="Z38" s="108"/>
      <c r="AA38" s="108"/>
      <c r="AB38" s="108"/>
      <c r="AC38" s="107"/>
      <c r="AD38" s="108"/>
      <c r="AE38" s="107"/>
      <c r="AF38" s="107"/>
      <c r="AG38" s="107"/>
      <c r="AH38" s="119"/>
      <c r="AI38" s="171" t="str">
        <f t="shared" si="4"/>
        <v/>
      </c>
      <c r="AJ38" s="96"/>
    </row>
    <row r="39" spans="2:36" ht="19" x14ac:dyDescent="0.2">
      <c r="B39" s="94"/>
      <c r="C39" s="118" t="s">
        <v>40</v>
      </c>
      <c r="D39" s="143"/>
      <c r="E39" s="107"/>
      <c r="F39" s="107"/>
      <c r="G39" s="107"/>
      <c r="H39" s="107"/>
      <c r="I39" s="107"/>
      <c r="J39" s="107"/>
      <c r="K39" s="108"/>
      <c r="L39" s="108"/>
      <c r="M39" s="108"/>
      <c r="N39" s="107"/>
      <c r="O39" s="108"/>
      <c r="P39" s="107"/>
      <c r="Q39" s="107"/>
      <c r="R39" s="107"/>
      <c r="S39" s="107"/>
      <c r="T39" s="107"/>
      <c r="U39" s="107"/>
      <c r="V39" s="107"/>
      <c r="W39" s="107"/>
      <c r="X39" s="107"/>
      <c r="Y39" s="107"/>
      <c r="Z39" s="108"/>
      <c r="AA39" s="108"/>
      <c r="AB39" s="108"/>
      <c r="AC39" s="107"/>
      <c r="AD39" s="108"/>
      <c r="AE39" s="107"/>
      <c r="AF39" s="107"/>
      <c r="AG39" s="107"/>
      <c r="AH39" s="119"/>
      <c r="AI39" s="171" t="str">
        <f t="shared" si="4"/>
        <v/>
      </c>
      <c r="AJ39" s="96"/>
    </row>
    <row r="40" spans="2:36" ht="20" thickBot="1" x14ac:dyDescent="0.25">
      <c r="B40" s="94"/>
      <c r="C40" s="114" t="s">
        <v>142</v>
      </c>
      <c r="D40" s="144"/>
      <c r="E40" s="109"/>
      <c r="F40" s="109"/>
      <c r="G40" s="109"/>
      <c r="H40" s="109"/>
      <c r="I40" s="109"/>
      <c r="J40" s="109"/>
      <c r="K40" s="110"/>
      <c r="L40" s="110"/>
      <c r="M40" s="110"/>
      <c r="N40" s="109"/>
      <c r="O40" s="110"/>
      <c r="P40" s="109"/>
      <c r="Q40" s="109"/>
      <c r="R40" s="109"/>
      <c r="S40" s="109"/>
      <c r="T40" s="109"/>
      <c r="U40" s="109"/>
      <c r="V40" s="109"/>
      <c r="W40" s="109"/>
      <c r="X40" s="109"/>
      <c r="Y40" s="109"/>
      <c r="Z40" s="110"/>
      <c r="AA40" s="110"/>
      <c r="AB40" s="110"/>
      <c r="AC40" s="109"/>
      <c r="AD40" s="110"/>
      <c r="AE40" s="109"/>
      <c r="AF40" s="109"/>
      <c r="AG40" s="109"/>
      <c r="AH40" s="120"/>
      <c r="AI40" s="232"/>
      <c r="AJ40" s="96"/>
    </row>
    <row r="41" spans="2:36" ht="19" x14ac:dyDescent="0.2">
      <c r="B41" s="94"/>
      <c r="C41" s="129" t="s">
        <v>143</v>
      </c>
      <c r="D41" s="150"/>
      <c r="E41" s="113"/>
      <c r="F41" s="113"/>
      <c r="G41" s="113"/>
      <c r="H41" s="113"/>
      <c r="I41" s="113"/>
      <c r="J41" s="113"/>
      <c r="K41" s="113"/>
      <c r="L41" s="113"/>
      <c r="M41" s="113"/>
      <c r="N41" s="113"/>
      <c r="O41" s="113"/>
      <c r="P41" s="113"/>
      <c r="Q41" s="113"/>
      <c r="R41" s="113"/>
      <c r="S41" s="113"/>
      <c r="T41" s="113"/>
      <c r="U41" s="113"/>
      <c r="V41" s="113"/>
      <c r="W41" s="113"/>
      <c r="X41" s="113"/>
      <c r="Y41" s="113"/>
      <c r="Z41" s="113"/>
      <c r="AA41" s="113"/>
      <c r="AB41" s="113"/>
      <c r="AC41" s="113"/>
      <c r="AD41" s="113"/>
      <c r="AE41" s="113"/>
      <c r="AF41" s="113"/>
      <c r="AG41" s="113"/>
      <c r="AH41" s="218"/>
      <c r="AI41" s="219" t="str">
        <f>IF(COUNTBLANK(D41:AG41)=30,"",AVERAGE(D41:AG41))</f>
        <v/>
      </c>
      <c r="AJ41" s="96"/>
    </row>
    <row r="42" spans="2:36" ht="19" x14ac:dyDescent="0.2">
      <c r="B42" s="94"/>
      <c r="C42" s="130" t="s">
        <v>41</v>
      </c>
      <c r="D42" s="151"/>
      <c r="E42" s="108"/>
      <c r="F42" s="108"/>
      <c r="G42" s="108"/>
      <c r="H42" s="108"/>
      <c r="I42" s="108"/>
      <c r="J42" s="108"/>
      <c r="K42" s="108"/>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19"/>
      <c r="AI42" s="171" t="str">
        <f>IF(COUNTBLANK(D42:AG42)=30,"",AVERAGE(D42:AG42))</f>
        <v/>
      </c>
      <c r="AJ42" s="96"/>
    </row>
    <row r="43" spans="2:36" ht="19" x14ac:dyDescent="0.2">
      <c r="B43" s="94"/>
      <c r="C43" s="130" t="s">
        <v>42</v>
      </c>
      <c r="D43" s="151"/>
      <c r="E43" s="108"/>
      <c r="F43" s="108"/>
      <c r="G43" s="108"/>
      <c r="H43" s="108"/>
      <c r="I43" s="108"/>
      <c r="J43" s="108"/>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8"/>
      <c r="AH43" s="119"/>
      <c r="AI43" s="171" t="str">
        <f t="shared" ref="AI43:AI48" si="5">IF(COUNTBLANK(D43:AG43)=30,"",AVERAGE(D43:AG43))</f>
        <v/>
      </c>
      <c r="AJ43" s="96"/>
    </row>
    <row r="44" spans="2:36" ht="19" x14ac:dyDescent="0.2">
      <c r="B44" s="94"/>
      <c r="C44" s="130" t="s">
        <v>43</v>
      </c>
      <c r="D44" s="151"/>
      <c r="E44" s="108"/>
      <c r="F44" s="108"/>
      <c r="G44" s="108"/>
      <c r="H44" s="108"/>
      <c r="I44" s="108"/>
      <c r="J44" s="108"/>
      <c r="K44" s="108"/>
      <c r="L44" s="108"/>
      <c r="M44" s="108"/>
      <c r="N44" s="108"/>
      <c r="O44" s="108"/>
      <c r="P44" s="108"/>
      <c r="Q44" s="108"/>
      <c r="R44" s="108"/>
      <c r="S44" s="108"/>
      <c r="T44" s="108"/>
      <c r="U44" s="108"/>
      <c r="V44" s="108"/>
      <c r="W44" s="108"/>
      <c r="X44" s="108"/>
      <c r="Y44" s="108"/>
      <c r="Z44" s="108"/>
      <c r="AA44" s="108"/>
      <c r="AB44" s="108"/>
      <c r="AC44" s="108"/>
      <c r="AD44" s="108"/>
      <c r="AE44" s="108"/>
      <c r="AF44" s="108"/>
      <c r="AG44" s="108"/>
      <c r="AH44" s="119"/>
      <c r="AI44" s="171" t="str">
        <f t="shared" si="5"/>
        <v/>
      </c>
      <c r="AJ44" s="96"/>
    </row>
    <row r="45" spans="2:36" ht="19" x14ac:dyDescent="0.2">
      <c r="B45" s="94"/>
      <c r="C45" s="130" t="s">
        <v>144</v>
      </c>
      <c r="D45" s="151"/>
      <c r="E45" s="108"/>
      <c r="F45" s="108"/>
      <c r="G45" s="108"/>
      <c r="H45" s="108"/>
      <c r="I45" s="108"/>
      <c r="J45" s="108"/>
      <c r="K45" s="108"/>
      <c r="L45" s="108"/>
      <c r="M45" s="108"/>
      <c r="N45" s="108"/>
      <c r="O45" s="108"/>
      <c r="P45" s="108"/>
      <c r="Q45" s="108"/>
      <c r="R45" s="108"/>
      <c r="S45" s="108"/>
      <c r="T45" s="108"/>
      <c r="U45" s="108"/>
      <c r="V45" s="108"/>
      <c r="W45" s="108"/>
      <c r="X45" s="108"/>
      <c r="Y45" s="108"/>
      <c r="Z45" s="108"/>
      <c r="AA45" s="108"/>
      <c r="AB45" s="108"/>
      <c r="AC45" s="108"/>
      <c r="AD45" s="108"/>
      <c r="AE45" s="108"/>
      <c r="AF45" s="108"/>
      <c r="AG45" s="108"/>
      <c r="AH45" s="119"/>
      <c r="AI45" s="171" t="str">
        <f t="shared" si="5"/>
        <v/>
      </c>
      <c r="AJ45" s="96"/>
    </row>
    <row r="46" spans="2:36" ht="20" thickBot="1" x14ac:dyDescent="0.25">
      <c r="B46" s="94"/>
      <c r="C46" s="131" t="s">
        <v>44</v>
      </c>
      <c r="D46" s="22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110"/>
      <c r="AE46" s="110"/>
      <c r="AF46" s="110"/>
      <c r="AG46" s="110"/>
      <c r="AH46" s="120"/>
      <c r="AI46" s="176" t="str">
        <f>IF(COUNTBLANK(D46:AG46)=30,"",AVERAGE(D46:AG46))</f>
        <v/>
      </c>
      <c r="AJ46" s="96"/>
    </row>
    <row r="47" spans="2:36" ht="19" x14ac:dyDescent="0.2">
      <c r="B47" s="94"/>
      <c r="C47" s="129" t="s">
        <v>45</v>
      </c>
      <c r="D47" s="145"/>
      <c r="E47" s="112"/>
      <c r="F47" s="112"/>
      <c r="G47" s="112"/>
      <c r="H47" s="112"/>
      <c r="I47" s="112"/>
      <c r="J47" s="112"/>
      <c r="K47" s="113"/>
      <c r="L47" s="113"/>
      <c r="M47" s="113"/>
      <c r="N47" s="112"/>
      <c r="O47" s="112"/>
      <c r="P47" s="112"/>
      <c r="Q47" s="112"/>
      <c r="R47" s="112"/>
      <c r="S47" s="112"/>
      <c r="T47" s="112"/>
      <c r="U47" s="112"/>
      <c r="V47" s="112"/>
      <c r="W47" s="112"/>
      <c r="X47" s="112"/>
      <c r="Y47" s="113"/>
      <c r="Z47" s="113"/>
      <c r="AA47" s="113"/>
      <c r="AB47" s="112"/>
      <c r="AC47" s="112"/>
      <c r="AD47" s="112"/>
      <c r="AE47" s="112"/>
      <c r="AF47" s="112"/>
      <c r="AG47" s="112"/>
      <c r="AH47" s="218"/>
      <c r="AI47" s="132" t="str">
        <f t="shared" si="5"/>
        <v/>
      </c>
      <c r="AJ47" s="96"/>
    </row>
    <row r="48" spans="2:36" ht="19" x14ac:dyDescent="0.2">
      <c r="B48" s="94"/>
      <c r="C48" s="130" t="s">
        <v>46</v>
      </c>
      <c r="D48" s="143"/>
      <c r="E48" s="107"/>
      <c r="F48" s="107"/>
      <c r="G48" s="107"/>
      <c r="H48" s="107"/>
      <c r="I48" s="107"/>
      <c r="J48" s="107"/>
      <c r="K48" s="108"/>
      <c r="L48" s="108"/>
      <c r="M48" s="108"/>
      <c r="N48" s="107"/>
      <c r="O48" s="107"/>
      <c r="P48" s="107"/>
      <c r="Q48" s="107"/>
      <c r="R48" s="107"/>
      <c r="S48" s="107"/>
      <c r="T48" s="107"/>
      <c r="U48" s="107"/>
      <c r="V48" s="107"/>
      <c r="W48" s="107"/>
      <c r="X48" s="107"/>
      <c r="Y48" s="108"/>
      <c r="Z48" s="108"/>
      <c r="AA48" s="108"/>
      <c r="AB48" s="107"/>
      <c r="AC48" s="107"/>
      <c r="AD48" s="107"/>
      <c r="AE48" s="107"/>
      <c r="AF48" s="107"/>
      <c r="AG48" s="107"/>
      <c r="AH48" s="119"/>
      <c r="AI48" s="172" t="str">
        <f t="shared" si="5"/>
        <v/>
      </c>
      <c r="AJ48" s="96"/>
    </row>
    <row r="49" spans="1:41" ht="20" thickBot="1" x14ac:dyDescent="0.25">
      <c r="B49" s="94"/>
      <c r="C49" s="131" t="s">
        <v>47</v>
      </c>
      <c r="D49" s="144"/>
      <c r="E49" s="109"/>
      <c r="F49" s="109"/>
      <c r="G49" s="109"/>
      <c r="H49" s="109"/>
      <c r="I49" s="109"/>
      <c r="J49" s="109"/>
      <c r="K49" s="110"/>
      <c r="L49" s="110"/>
      <c r="M49" s="110"/>
      <c r="N49" s="109"/>
      <c r="O49" s="109"/>
      <c r="P49" s="109"/>
      <c r="Q49" s="109"/>
      <c r="R49" s="109"/>
      <c r="S49" s="109"/>
      <c r="T49" s="109"/>
      <c r="U49" s="109"/>
      <c r="V49" s="109"/>
      <c r="W49" s="109"/>
      <c r="X49" s="109"/>
      <c r="Y49" s="110"/>
      <c r="Z49" s="110"/>
      <c r="AA49" s="110"/>
      <c r="AB49" s="109"/>
      <c r="AC49" s="109"/>
      <c r="AD49" s="109"/>
      <c r="AE49" s="109"/>
      <c r="AF49" s="109"/>
      <c r="AG49" s="109"/>
      <c r="AH49" s="120"/>
      <c r="AI49" s="226" t="str">
        <f>IF(COUNTBLANK(D49:AG49)=30,"",AVERAGE(D49:AG49))</f>
        <v/>
      </c>
      <c r="AJ49" s="96"/>
    </row>
    <row r="50" spans="1:41" ht="17" thickBot="1" x14ac:dyDescent="0.25">
      <c r="A50" s="51"/>
      <c r="B50" s="94"/>
      <c r="C50" s="221" t="s">
        <v>145</v>
      </c>
      <c r="D50" s="222" t="str">
        <f>IF(COUNTBLANK(D41:D49)=9,"",IF(SUM(D41:D49)&gt;0,0,IF(COUNTBLANK(D41:D49)&lt;&gt;0,"",1)))</f>
        <v/>
      </c>
      <c r="E50" s="222" t="str">
        <f t="shared" ref="E50:AG50" si="6">IF(COUNTBLANK(E41:E49)=9,"",IF(SUM(E41:E49)&gt;0,0,IF(COUNTBLANK(E41:E49)&lt;&gt;0,"",1)))</f>
        <v/>
      </c>
      <c r="F50" s="222" t="str">
        <f t="shared" si="6"/>
        <v/>
      </c>
      <c r="G50" s="222" t="str">
        <f t="shared" si="6"/>
        <v/>
      </c>
      <c r="H50" s="222" t="str">
        <f t="shared" si="6"/>
        <v/>
      </c>
      <c r="I50" s="222" t="str">
        <f t="shared" si="6"/>
        <v/>
      </c>
      <c r="J50" s="222" t="str">
        <f t="shared" si="6"/>
        <v/>
      </c>
      <c r="K50" s="222" t="str">
        <f t="shared" si="6"/>
        <v/>
      </c>
      <c r="L50" s="222" t="str">
        <f t="shared" si="6"/>
        <v/>
      </c>
      <c r="M50" s="222" t="str">
        <f t="shared" si="6"/>
        <v/>
      </c>
      <c r="N50" s="222" t="str">
        <f t="shared" si="6"/>
        <v/>
      </c>
      <c r="O50" s="222" t="str">
        <f t="shared" si="6"/>
        <v/>
      </c>
      <c r="P50" s="222" t="str">
        <f t="shared" si="6"/>
        <v/>
      </c>
      <c r="Q50" s="222" t="str">
        <f t="shared" si="6"/>
        <v/>
      </c>
      <c r="R50" s="222" t="str">
        <f t="shared" si="6"/>
        <v/>
      </c>
      <c r="S50" s="222" t="str">
        <f t="shared" si="6"/>
        <v/>
      </c>
      <c r="T50" s="222" t="str">
        <f t="shared" si="6"/>
        <v/>
      </c>
      <c r="U50" s="222" t="str">
        <f t="shared" si="6"/>
        <v/>
      </c>
      <c r="V50" s="222" t="str">
        <f t="shared" si="6"/>
        <v/>
      </c>
      <c r="W50" s="222" t="str">
        <f t="shared" si="6"/>
        <v/>
      </c>
      <c r="X50" s="222" t="str">
        <f t="shared" si="6"/>
        <v/>
      </c>
      <c r="Y50" s="222" t="str">
        <f t="shared" si="6"/>
        <v/>
      </c>
      <c r="Z50" s="222" t="str">
        <f t="shared" si="6"/>
        <v/>
      </c>
      <c r="AA50" s="222" t="str">
        <f t="shared" si="6"/>
        <v/>
      </c>
      <c r="AB50" s="222" t="str">
        <f t="shared" si="6"/>
        <v/>
      </c>
      <c r="AC50" s="222" t="str">
        <f t="shared" si="6"/>
        <v/>
      </c>
      <c r="AD50" s="222" t="str">
        <f t="shared" si="6"/>
        <v/>
      </c>
      <c r="AE50" s="222" t="str">
        <f t="shared" si="6"/>
        <v/>
      </c>
      <c r="AF50" s="222" t="str">
        <f t="shared" si="6"/>
        <v/>
      </c>
      <c r="AG50" s="222" t="str">
        <f t="shared" si="6"/>
        <v/>
      </c>
      <c r="AH50" s="224" t="str">
        <f>IF(COUNTBLANK(AH41:AH49)&lt;&gt;0,"",IF(SUM(AH41:AH49)=0,1,0))</f>
        <v/>
      </c>
      <c r="AI50" s="225" t="str">
        <f>IF(COUNTBLANK(D50:AG50)=30,"",AVERAGE(D50:AG50))</f>
        <v/>
      </c>
      <c r="AJ50" s="96"/>
      <c r="AK50" s="51"/>
      <c r="AL50" s="51"/>
      <c r="AM50" s="51"/>
      <c r="AN50" s="51"/>
      <c r="AO50" s="51"/>
    </row>
    <row r="51" spans="1:41" ht="19" x14ac:dyDescent="0.2">
      <c r="B51" s="94"/>
      <c r="C51" s="101" t="s">
        <v>48</v>
      </c>
      <c r="D51" s="146"/>
      <c r="E51" s="115"/>
      <c r="F51" s="115"/>
      <c r="G51" s="115"/>
      <c r="H51" s="115"/>
      <c r="I51" s="115"/>
      <c r="J51" s="115"/>
      <c r="K51" s="102"/>
      <c r="L51" s="102"/>
      <c r="M51" s="102"/>
      <c r="N51" s="115"/>
      <c r="O51" s="115"/>
      <c r="P51" s="115"/>
      <c r="Q51" s="115"/>
      <c r="R51" s="115"/>
      <c r="S51" s="115"/>
      <c r="T51" s="115"/>
      <c r="U51" s="115"/>
      <c r="V51" s="115"/>
      <c r="W51" s="115"/>
      <c r="X51" s="115"/>
      <c r="Y51" s="115"/>
      <c r="Z51" s="102"/>
      <c r="AA51" s="102"/>
      <c r="AB51" s="102"/>
      <c r="AC51" s="115"/>
      <c r="AD51" s="115"/>
      <c r="AE51" s="115"/>
      <c r="AF51" s="115"/>
      <c r="AG51" s="115"/>
      <c r="AH51" s="121"/>
      <c r="AI51" s="177"/>
      <c r="AJ51" s="96"/>
    </row>
    <row r="52" spans="1:41" ht="19" x14ac:dyDescent="0.2">
      <c r="B52" s="94"/>
      <c r="C52" s="148" t="s">
        <v>49</v>
      </c>
      <c r="D52" s="143"/>
      <c r="E52" s="107"/>
      <c r="F52" s="107"/>
      <c r="G52" s="107"/>
      <c r="H52" s="107"/>
      <c r="I52" s="107"/>
      <c r="J52" s="107"/>
      <c r="K52" s="108"/>
      <c r="L52" s="108"/>
      <c r="M52" s="108"/>
      <c r="N52" s="107"/>
      <c r="O52" s="107"/>
      <c r="P52" s="107"/>
      <c r="Q52" s="107"/>
      <c r="R52" s="107"/>
      <c r="S52" s="107"/>
      <c r="T52" s="107"/>
      <c r="U52" s="107"/>
      <c r="V52" s="107"/>
      <c r="W52" s="107"/>
      <c r="X52" s="107"/>
      <c r="Y52" s="107"/>
      <c r="Z52" s="108"/>
      <c r="AA52" s="108"/>
      <c r="AB52" s="108"/>
      <c r="AC52" s="107"/>
      <c r="AD52" s="107"/>
      <c r="AE52" s="107"/>
      <c r="AF52" s="107"/>
      <c r="AG52" s="107"/>
      <c r="AH52" s="119"/>
      <c r="AI52" s="173"/>
      <c r="AJ52" s="96"/>
    </row>
    <row r="53" spans="1:41" ht="19" x14ac:dyDescent="0.2">
      <c r="B53" s="94"/>
      <c r="C53" s="148" t="s">
        <v>50</v>
      </c>
      <c r="D53" s="143"/>
      <c r="E53" s="107"/>
      <c r="F53" s="107"/>
      <c r="G53" s="107"/>
      <c r="H53" s="107"/>
      <c r="I53" s="107"/>
      <c r="J53" s="107"/>
      <c r="K53" s="108"/>
      <c r="L53" s="108"/>
      <c r="M53" s="108"/>
      <c r="N53" s="107"/>
      <c r="O53" s="107"/>
      <c r="P53" s="107"/>
      <c r="Q53" s="107"/>
      <c r="R53" s="107"/>
      <c r="S53" s="107"/>
      <c r="T53" s="107"/>
      <c r="U53" s="107"/>
      <c r="V53" s="107"/>
      <c r="W53" s="107"/>
      <c r="X53" s="107"/>
      <c r="Y53" s="107"/>
      <c r="Z53" s="108"/>
      <c r="AA53" s="108"/>
      <c r="AB53" s="108"/>
      <c r="AC53" s="107"/>
      <c r="AD53" s="107"/>
      <c r="AE53" s="107"/>
      <c r="AF53" s="107"/>
      <c r="AG53" s="107"/>
      <c r="AH53" s="119"/>
      <c r="AI53" s="173"/>
      <c r="AJ53" s="96"/>
    </row>
    <row r="54" spans="1:41" ht="20" thickBot="1" x14ac:dyDescent="0.25">
      <c r="B54" s="94"/>
      <c r="C54" s="104" t="s">
        <v>51</v>
      </c>
      <c r="D54" s="149"/>
      <c r="E54" s="122"/>
      <c r="F54" s="122"/>
      <c r="G54" s="122"/>
      <c r="H54" s="122"/>
      <c r="I54" s="122"/>
      <c r="J54" s="122"/>
      <c r="K54" s="123"/>
      <c r="L54" s="123"/>
      <c r="M54" s="123"/>
      <c r="N54" s="122"/>
      <c r="O54" s="122"/>
      <c r="P54" s="122"/>
      <c r="Q54" s="122"/>
      <c r="R54" s="122"/>
      <c r="S54" s="122"/>
      <c r="T54" s="122"/>
      <c r="U54" s="122"/>
      <c r="V54" s="122"/>
      <c r="W54" s="122"/>
      <c r="X54" s="122"/>
      <c r="Y54" s="122"/>
      <c r="Z54" s="123"/>
      <c r="AA54" s="123"/>
      <c r="AB54" s="123"/>
      <c r="AC54" s="122"/>
      <c r="AD54" s="122"/>
      <c r="AE54" s="122"/>
      <c r="AF54" s="122"/>
      <c r="AG54" s="122"/>
      <c r="AH54" s="170"/>
      <c r="AI54" s="174"/>
      <c r="AJ54" s="96"/>
    </row>
    <row r="55" spans="1:41" ht="167.25" customHeight="1" thickBot="1" x14ac:dyDescent="0.25">
      <c r="B55" s="94"/>
      <c r="C55" s="105" t="s">
        <v>59</v>
      </c>
      <c r="D55" s="168"/>
      <c r="E55" s="165"/>
      <c r="F55" s="165"/>
      <c r="G55" s="165"/>
      <c r="H55" s="165"/>
      <c r="I55" s="165"/>
      <c r="J55" s="165"/>
      <c r="K55" s="165"/>
      <c r="L55" s="165"/>
      <c r="M55" s="165"/>
      <c r="N55" s="165"/>
      <c r="O55" s="165"/>
      <c r="P55" s="165"/>
      <c r="Q55" s="165"/>
      <c r="R55" s="165"/>
      <c r="S55" s="165"/>
      <c r="T55" s="165"/>
      <c r="U55" s="165"/>
      <c r="V55" s="165"/>
      <c r="W55" s="165"/>
      <c r="X55" s="165"/>
      <c r="Y55" s="165"/>
      <c r="Z55" s="165"/>
      <c r="AA55" s="165"/>
      <c r="AB55" s="165"/>
      <c r="AC55" s="165"/>
      <c r="AD55" s="165"/>
      <c r="AE55" s="165"/>
      <c r="AF55" s="165"/>
      <c r="AG55" s="165"/>
      <c r="AH55" s="166"/>
      <c r="AI55" s="167"/>
      <c r="AJ55" s="96"/>
    </row>
    <row r="56" spans="1:41" ht="17" thickBot="1" x14ac:dyDescent="0.25">
      <c r="B56" s="391" t="s">
        <v>133</v>
      </c>
      <c r="C56" s="392"/>
      <c r="D56" s="392"/>
      <c r="E56" s="392"/>
      <c r="F56" s="392"/>
      <c r="G56" s="392"/>
      <c r="H56" s="392"/>
      <c r="I56" s="392"/>
      <c r="J56" s="392"/>
      <c r="K56" s="392"/>
      <c r="L56" s="392"/>
      <c r="M56" s="392"/>
      <c r="N56" s="392"/>
      <c r="O56" s="392"/>
      <c r="P56" s="392"/>
      <c r="Q56" s="392"/>
      <c r="R56" s="392"/>
      <c r="S56" s="392"/>
      <c r="T56" s="392"/>
      <c r="U56" s="392"/>
      <c r="V56" s="392"/>
      <c r="W56" s="392"/>
      <c r="X56" s="392"/>
      <c r="Y56" s="392"/>
      <c r="Z56" s="392"/>
      <c r="AA56" s="392"/>
      <c r="AB56" s="392"/>
      <c r="AC56" s="392"/>
      <c r="AD56" s="392"/>
      <c r="AE56" s="392"/>
      <c r="AF56" s="392"/>
      <c r="AG56" s="392"/>
      <c r="AH56" s="392"/>
      <c r="AI56" s="392"/>
      <c r="AJ56" s="393"/>
    </row>
  </sheetData>
  <sheetProtection algorithmName="SHA-512" hashValue="ZI5C2uxzSksKdQybNSWvIXDv4UvGIfvkr3NBa0K4/VzwhXn4PB0ZaFsiNlfceZoh2ILUZV9ESAy6RS5vvpM0QQ==" saltValue="BO61yFVqVq//LIkz0qMDXw==" spinCount="100000" sheet="1" objects="1" scenarios="1"/>
  <mergeCells count="10">
    <mergeCell ref="D11:AI11"/>
    <mergeCell ref="C28:C29"/>
    <mergeCell ref="D28:AI28"/>
    <mergeCell ref="B56:AJ56"/>
    <mergeCell ref="V8:AC8"/>
    <mergeCell ref="O8:U8"/>
    <mergeCell ref="G8:N8"/>
    <mergeCell ref="V9:AC9"/>
    <mergeCell ref="O9:U9"/>
    <mergeCell ref="G9:N9"/>
  </mergeCells>
  <conditionalFormatting sqref="AI13:AI21 D25:F25">
    <cfRule type="containsBlanks" dxfId="445" priority="41" stopIfTrue="1">
      <formula>LEN(TRIM(D13))=0</formula>
    </cfRule>
  </conditionalFormatting>
  <conditionalFormatting sqref="AI15:AI21">
    <cfRule type="cellIs" dxfId="444" priority="40" operator="equal">
      <formula>3</formula>
    </cfRule>
    <cfRule type="cellIs" dxfId="443" priority="42" operator="equal">
      <formula>2</formula>
    </cfRule>
    <cfRule type="cellIs" dxfId="442" priority="43" operator="equal">
      <formula>1</formula>
    </cfRule>
    <cfRule type="cellIs" dxfId="441" priority="44" operator="equal">
      <formula>0</formula>
    </cfRule>
  </conditionalFormatting>
  <conditionalFormatting sqref="AI23">
    <cfRule type="containsBlanks" dxfId="440" priority="36" stopIfTrue="1">
      <formula>LEN(TRIM(AI23))=0</formula>
    </cfRule>
  </conditionalFormatting>
  <conditionalFormatting sqref="AI23">
    <cfRule type="cellIs" dxfId="439" priority="35" operator="equal">
      <formula>3</formula>
    </cfRule>
    <cfRule type="cellIs" dxfId="438" priority="37" operator="equal">
      <formula>2</formula>
    </cfRule>
    <cfRule type="cellIs" dxfId="437" priority="38" operator="equal">
      <formula>1</formula>
    </cfRule>
    <cfRule type="cellIs" dxfId="436" priority="39" operator="equal">
      <formula>0</formula>
    </cfRule>
  </conditionalFormatting>
  <conditionalFormatting sqref="AI24">
    <cfRule type="containsBlanks" dxfId="435" priority="31" stopIfTrue="1">
      <formula>LEN(TRIM(AI24))=0</formula>
    </cfRule>
  </conditionalFormatting>
  <conditionalFormatting sqref="AI24">
    <cfRule type="cellIs" dxfId="434" priority="30" operator="equal">
      <formula>3</formula>
    </cfRule>
    <cfRule type="cellIs" dxfId="433" priority="32" operator="equal">
      <formula>2</formula>
    </cfRule>
    <cfRule type="cellIs" dxfId="432" priority="33" operator="equal">
      <formula>1</formula>
    </cfRule>
    <cfRule type="cellIs" dxfId="431" priority="34" operator="equal">
      <formula>0</formula>
    </cfRule>
  </conditionalFormatting>
  <conditionalFormatting sqref="D26:AI26">
    <cfRule type="containsBlanks" dxfId="430" priority="15" stopIfTrue="1">
      <formula>LEN(TRIM(D26))=0</formula>
    </cfRule>
  </conditionalFormatting>
  <conditionalFormatting sqref="H26 R26 AB26 E26">
    <cfRule type="containsBlanks" dxfId="429" priority="26">
      <formula>LEN(TRIM(E26))=0</formula>
    </cfRule>
  </conditionalFormatting>
  <conditionalFormatting sqref="H26 R26 AB26 E26">
    <cfRule type="cellIs" dxfId="428" priority="22" operator="equal">
      <formula>3</formula>
    </cfRule>
    <cfRule type="cellIs" dxfId="427" priority="23" operator="equal">
      <formula>2</formula>
    </cfRule>
    <cfRule type="cellIs" dxfId="426" priority="24" operator="equal">
      <formula>1</formula>
    </cfRule>
    <cfRule type="cellIs" dxfId="425" priority="25" operator="equal">
      <formula>0</formula>
    </cfRule>
  </conditionalFormatting>
  <conditionalFormatting sqref="K26 U26 AE26">
    <cfRule type="containsBlanks" dxfId="424" priority="21">
      <formula>LEN(TRIM(K26))=0</formula>
    </cfRule>
  </conditionalFormatting>
  <conditionalFormatting sqref="K26 U26 AE26">
    <cfRule type="cellIs" dxfId="423" priority="17" operator="equal">
      <formula>3</formula>
    </cfRule>
    <cfRule type="cellIs" dxfId="422" priority="18" operator="equal">
      <formula>2</formula>
    </cfRule>
    <cfRule type="cellIs" dxfId="421" priority="19" operator="equal">
      <formula>1</formula>
    </cfRule>
    <cfRule type="cellIs" dxfId="420" priority="20" operator="equal">
      <formula>0</formula>
    </cfRule>
  </conditionalFormatting>
  <conditionalFormatting sqref="K26 U26 AE26">
    <cfRule type="containsBlanks" dxfId="419" priority="16">
      <formula>LEN(TRIM(K26))=0</formula>
    </cfRule>
  </conditionalFormatting>
  <conditionalFormatting sqref="D26:AI26">
    <cfRule type="cellIs" dxfId="418" priority="14" operator="equal">
      <formula>3</formula>
    </cfRule>
    <cfRule type="cellIs" dxfId="417" priority="27" operator="equal">
      <formula>2</formula>
    </cfRule>
    <cfRule type="cellIs" dxfId="416" priority="28" operator="equal">
      <formula>1</formula>
    </cfRule>
    <cfRule type="cellIs" dxfId="415" priority="29" operator="equal">
      <formula>0</formula>
    </cfRule>
  </conditionalFormatting>
  <conditionalFormatting sqref="G25:AI25">
    <cfRule type="containsBlanks" dxfId="414" priority="13" stopIfTrue="1">
      <formula>LEN(TRIM(G25))=0</formula>
    </cfRule>
  </conditionalFormatting>
  <conditionalFormatting sqref="AI30:AI54">
    <cfRule type="containsBlanks" dxfId="413" priority="6" stopIfTrue="1">
      <formula>LEN(TRIM(AI30))=0</formula>
    </cfRule>
  </conditionalFormatting>
  <conditionalFormatting sqref="AI39 AI30:AI37">
    <cfRule type="cellIs" dxfId="412" priority="11" operator="between">
      <formula>0</formula>
      <formula>0.25</formula>
    </cfRule>
    <cfRule type="cellIs" dxfId="411" priority="12" operator="between">
      <formula>0.25</formula>
      <formula>0.5</formula>
    </cfRule>
  </conditionalFormatting>
  <conditionalFormatting sqref="AI38">
    <cfRule type="cellIs" dxfId="410" priority="7" operator="between">
      <formula>0</formula>
      <formula>0.25</formula>
    </cfRule>
    <cfRule type="cellIs" dxfId="409" priority="8" operator="between">
      <formula>0.25</formula>
      <formula>0.5</formula>
    </cfRule>
    <cfRule type="cellIs" dxfId="408" priority="9" operator="between">
      <formula>0.5</formula>
      <formula>0.75</formula>
    </cfRule>
    <cfRule type="cellIs" dxfId="407" priority="10" operator="between">
      <formula>0.75</formula>
      <formula>1</formula>
    </cfRule>
  </conditionalFormatting>
  <conditionalFormatting sqref="AI22">
    <cfRule type="containsBlanks" dxfId="406" priority="2" stopIfTrue="1">
      <formula>LEN(TRIM(AI22))=0</formula>
    </cfRule>
  </conditionalFormatting>
  <conditionalFormatting sqref="AI22">
    <cfRule type="cellIs" dxfId="405" priority="1" operator="equal">
      <formula>3</formula>
    </cfRule>
    <cfRule type="cellIs" dxfId="404" priority="3" operator="equal">
      <formula>2</formula>
    </cfRule>
    <cfRule type="cellIs" dxfId="403" priority="4" operator="equal">
      <formula>1</formula>
    </cfRule>
    <cfRule type="cellIs" dxfId="402" priority="5" operator="equal">
      <formula>0</formula>
    </cfRule>
  </conditionalFormatting>
  <dataValidations count="7">
    <dataValidation type="decimal" errorStyle="warning" allowBlank="1" showErrorMessage="1" error="The weight is outside the expected weight range. Check that the weight is correct and stated in gram." sqref="D13:AG13" xr:uid="{C52210F8-A797-4EF4-913C-F8B9AA0A9E4C}">
      <formula1>10</formula1>
      <formula2>100</formula2>
    </dataValidation>
    <dataValidation type="decimal" errorStyle="warning" allowBlank="1" showErrorMessage="1" error="The length is outside the expected range. Check that the length is correct and stated in cm." sqref="D14:AG14" xr:uid="{20C71B7F-B0FC-4AE0-B5C7-4965A63C3E16}">
      <formula1>5</formula1>
      <formula2>25</formula2>
    </dataValidation>
    <dataValidation type="whole" allowBlank="1" showErrorMessage="1" error="The score is outside the range (0-3)" sqref="D16:AG24" xr:uid="{1C0A7657-64D3-4919-B78F-A548490C0024}">
      <formula1>0</formula1>
      <formula2>3</formula2>
    </dataValidation>
    <dataValidation type="whole" allowBlank="1" showInputMessage="1" showErrorMessage="1" error="The score is outside the interval (1-2). Write 1 for male and 2 for female." sqref="D40:AG40" xr:uid="{DD7D45E6-1CC1-44C5-ACD9-E4567EE16E8B}">
      <formula1>1</formula1>
      <formula2>2</formula2>
    </dataValidation>
    <dataValidation type="whole" allowBlank="1" showErrorMessage="1" error="The score is outside the interval (0-1)" sqref="D41:AG46" xr:uid="{134DFDB6-6B43-475F-A3B8-1879501CD825}">
      <formula1>0</formula1>
      <formula2>1</formula2>
    </dataValidation>
    <dataValidation type="whole" allowBlank="1" showInputMessage="1" showErrorMessage="1" error="The score is outside the interval (0-1)" sqref="D31:AG39" xr:uid="{F91B3AE0-8BA2-480F-9960-E4127AE42028}">
      <formula1>0</formula1>
      <formula2>1</formula2>
    </dataValidation>
    <dataValidation type="whole" allowBlank="1" showErrorMessage="1" error="Liver color is outside the range (1-6)" sqref="D30:AG30" xr:uid="{A437E154-90C7-4E15-B2D1-5D5ADB9B9399}">
      <formula1>1</formula1>
      <formula2>6</formula2>
    </dataValidation>
  </dataValidations>
  <pageMargins left="0.70866141732283472" right="0.70866141732283472" top="0.74803149606299213" bottom="0.74803149606299213" header="0.31496062992125984" footer="0.31496062992125984"/>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5721C-559D-403F-9BBD-0B1C3BE0920E}">
  <dimension ref="A1:AO56"/>
  <sheetViews>
    <sheetView zoomScale="80" zoomScaleNormal="80" zoomScaleSheetLayoutView="50" workbookViewId="0">
      <pane xSplit="3" ySplit="12" topLeftCell="D13" activePane="bottomRight" state="frozen"/>
      <selection activeCell="AL54" sqref="AL54"/>
      <selection pane="topRight" activeCell="AL54" sqref="AL54"/>
      <selection pane="bottomLeft" activeCell="AL54" sqref="AL54"/>
      <selection pane="bottomRight" activeCell="O9" sqref="O9:U9"/>
    </sheetView>
  </sheetViews>
  <sheetFormatPr baseColWidth="10" defaultColWidth="12.5" defaultRowHeight="16" x14ac:dyDescent="0.2"/>
  <cols>
    <col min="1" max="1" width="5.1640625" style="134" customWidth="1"/>
    <col min="2" max="2" width="2.5" style="51" customWidth="1"/>
    <col min="3" max="3" width="33.1640625" style="51" bestFit="1" customWidth="1"/>
    <col min="4" max="33" width="6.6640625" style="51" customWidth="1"/>
    <col min="34" max="34" width="8" style="51" hidden="1" customWidth="1"/>
    <col min="35" max="35" width="18.5" style="51" customWidth="1"/>
    <col min="36" max="36" width="1.6640625" style="51" customWidth="1"/>
    <col min="37" max="37" width="7" style="134" customWidth="1"/>
    <col min="38" max="40" width="12.5" style="134"/>
    <col min="41" max="41" width="26.6640625" style="134" customWidth="1"/>
    <col min="42" max="16384" width="12.5" style="51"/>
  </cols>
  <sheetData>
    <row r="1" spans="1:41" ht="17" thickBot="1" x14ac:dyDescent="0.25"/>
    <row r="2" spans="1:41" x14ac:dyDescent="0.2">
      <c r="A2" s="51"/>
      <c r="B2" s="86"/>
      <c r="C2" s="52"/>
      <c r="D2" s="52"/>
      <c r="E2" s="52"/>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87"/>
      <c r="AK2" s="51"/>
      <c r="AL2" s="51"/>
      <c r="AM2" s="51"/>
      <c r="AN2" s="51"/>
      <c r="AO2" s="51"/>
    </row>
    <row r="3" spans="1:41" x14ac:dyDescent="0.2">
      <c r="A3" s="51"/>
      <c r="B3" s="94"/>
      <c r="C3" s="214"/>
      <c r="D3" s="214"/>
      <c r="E3" s="214"/>
      <c r="F3" s="214"/>
      <c r="G3" s="214"/>
      <c r="H3" s="214"/>
      <c r="I3" s="214"/>
      <c r="J3" s="214"/>
      <c r="K3" s="214"/>
      <c r="L3" s="214"/>
      <c r="M3" s="214"/>
      <c r="N3" s="214"/>
      <c r="O3" s="214"/>
      <c r="P3" s="214"/>
      <c r="Q3" s="214"/>
      <c r="R3" s="214"/>
      <c r="S3" s="214"/>
      <c r="T3" s="214"/>
      <c r="U3" s="214"/>
      <c r="V3" s="214"/>
      <c r="W3" s="214"/>
      <c r="X3" s="214"/>
      <c r="Y3" s="214"/>
      <c r="Z3" s="214"/>
      <c r="AA3" s="214"/>
      <c r="AB3" s="214"/>
      <c r="AC3" s="214"/>
      <c r="AD3" s="214"/>
      <c r="AE3" s="214"/>
      <c r="AF3" s="214"/>
      <c r="AG3" s="214"/>
      <c r="AH3" s="214"/>
      <c r="AI3" s="214"/>
      <c r="AJ3" s="96"/>
      <c r="AK3" s="51"/>
      <c r="AL3" s="51"/>
      <c r="AM3" s="51"/>
      <c r="AN3" s="51"/>
      <c r="AO3" s="51"/>
    </row>
    <row r="4" spans="1:41" x14ac:dyDescent="0.2">
      <c r="A4" s="51"/>
      <c r="B4" s="94"/>
      <c r="C4" s="214"/>
      <c r="D4" s="214"/>
      <c r="E4" s="214"/>
      <c r="F4" s="214"/>
      <c r="G4" s="214"/>
      <c r="H4" s="214"/>
      <c r="I4" s="214"/>
      <c r="J4" s="214"/>
      <c r="K4" s="214"/>
      <c r="L4" s="214"/>
      <c r="M4" s="214"/>
      <c r="N4" s="214"/>
      <c r="O4" s="214"/>
      <c r="P4" s="214"/>
      <c r="Q4" s="214"/>
      <c r="R4" s="214"/>
      <c r="S4" s="214"/>
      <c r="T4" s="214"/>
      <c r="U4" s="214"/>
      <c r="V4" s="214"/>
      <c r="W4" s="214"/>
      <c r="X4" s="214"/>
      <c r="Y4" s="214"/>
      <c r="Z4" s="214"/>
      <c r="AA4" s="214"/>
      <c r="AB4" s="214"/>
      <c r="AC4" s="214"/>
      <c r="AD4" s="214"/>
      <c r="AE4" s="214"/>
      <c r="AF4" s="214"/>
      <c r="AG4" s="214"/>
      <c r="AH4" s="214"/>
      <c r="AI4" s="214"/>
      <c r="AJ4" s="96"/>
      <c r="AK4" s="51"/>
      <c r="AL4" s="51"/>
      <c r="AM4" s="51"/>
      <c r="AN4" s="51"/>
      <c r="AO4" s="51"/>
    </row>
    <row r="5" spans="1:41" x14ac:dyDescent="0.2">
      <c r="A5" s="51"/>
      <c r="B5" s="94"/>
      <c r="C5" s="214"/>
      <c r="D5" s="214"/>
      <c r="E5" s="214"/>
      <c r="F5" s="214"/>
      <c r="G5" s="214"/>
      <c r="H5" s="214"/>
      <c r="I5" s="214"/>
      <c r="J5" s="214"/>
      <c r="K5" s="214"/>
      <c r="L5" s="214"/>
      <c r="M5" s="214"/>
      <c r="N5" s="214"/>
      <c r="O5" s="214"/>
      <c r="P5" s="214"/>
      <c r="Q5" s="214"/>
      <c r="R5" s="214"/>
      <c r="S5" s="214"/>
      <c r="T5" s="214"/>
      <c r="U5" s="214"/>
      <c r="V5" s="214"/>
      <c r="W5" s="214"/>
      <c r="X5" s="214"/>
      <c r="Y5" s="214"/>
      <c r="Z5" s="214"/>
      <c r="AA5" s="214"/>
      <c r="AB5" s="214"/>
      <c r="AC5" s="214"/>
      <c r="AD5" s="214"/>
      <c r="AE5" s="214"/>
      <c r="AF5" s="214"/>
      <c r="AG5" s="214"/>
      <c r="AH5" s="214"/>
      <c r="AI5" s="214"/>
      <c r="AJ5" s="96"/>
      <c r="AK5" s="51"/>
      <c r="AL5" s="51"/>
      <c r="AM5" s="51"/>
      <c r="AN5" s="51"/>
      <c r="AO5" s="51"/>
    </row>
    <row r="6" spans="1:41" x14ac:dyDescent="0.2">
      <c r="A6" s="51"/>
      <c r="B6" s="94"/>
      <c r="C6" s="214"/>
      <c r="D6" s="214"/>
      <c r="E6" s="214"/>
      <c r="F6" s="214"/>
      <c r="G6" s="214"/>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96"/>
      <c r="AK6" s="51"/>
      <c r="AL6" s="51"/>
      <c r="AM6" s="51"/>
      <c r="AN6" s="51"/>
      <c r="AO6" s="51"/>
    </row>
    <row r="7" spans="1:41" ht="17" thickBot="1" x14ac:dyDescent="0.25">
      <c r="A7" s="51"/>
      <c r="B7" s="94"/>
      <c r="C7" s="214"/>
      <c r="D7" s="214"/>
      <c r="E7" s="214"/>
      <c r="F7" s="214"/>
      <c r="G7" s="214"/>
      <c r="H7" s="214"/>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4"/>
      <c r="AI7" s="214"/>
      <c r="AJ7" s="96"/>
      <c r="AK7" s="51"/>
      <c r="AL7" s="51"/>
      <c r="AM7" s="51"/>
      <c r="AN7" s="51"/>
      <c r="AO7" s="51"/>
    </row>
    <row r="8" spans="1:41" s="90" customFormat="1" ht="15" x14ac:dyDescent="0.2">
      <c r="B8" s="88"/>
      <c r="C8" s="211"/>
      <c r="D8" s="211"/>
      <c r="E8" s="211"/>
      <c r="F8" s="211"/>
      <c r="G8" s="394" t="s">
        <v>56</v>
      </c>
      <c r="H8" s="395"/>
      <c r="I8" s="395"/>
      <c r="J8" s="395"/>
      <c r="K8" s="395"/>
      <c r="L8" s="395"/>
      <c r="M8" s="395"/>
      <c r="N8" s="396"/>
      <c r="O8" s="394" t="s">
        <v>55</v>
      </c>
      <c r="P8" s="395"/>
      <c r="Q8" s="395"/>
      <c r="R8" s="395"/>
      <c r="S8" s="395"/>
      <c r="T8" s="395"/>
      <c r="U8" s="396"/>
      <c r="V8" s="394" t="s">
        <v>54</v>
      </c>
      <c r="W8" s="395"/>
      <c r="X8" s="395"/>
      <c r="Y8" s="395"/>
      <c r="Z8" s="395"/>
      <c r="AA8" s="395"/>
      <c r="AB8" s="395"/>
      <c r="AC8" s="396"/>
      <c r="AD8" s="211"/>
      <c r="AE8" s="209"/>
      <c r="AF8" s="209"/>
      <c r="AG8" s="209"/>
      <c r="AH8" s="209"/>
      <c r="AI8" s="209"/>
      <c r="AJ8" s="89"/>
    </row>
    <row r="9" spans="1:41" s="93" customFormat="1" ht="20" thickBot="1" x14ac:dyDescent="0.25">
      <c r="B9" s="91"/>
      <c r="C9" s="212"/>
      <c r="D9" s="212"/>
      <c r="E9" s="212"/>
      <c r="F9" s="212"/>
      <c r="G9" s="400"/>
      <c r="H9" s="401"/>
      <c r="I9" s="401"/>
      <c r="J9" s="401"/>
      <c r="K9" s="401"/>
      <c r="L9" s="401"/>
      <c r="M9" s="401"/>
      <c r="N9" s="402"/>
      <c r="O9" s="400">
        <v>8</v>
      </c>
      <c r="P9" s="401"/>
      <c r="Q9" s="401"/>
      <c r="R9" s="401"/>
      <c r="S9" s="401"/>
      <c r="T9" s="401"/>
      <c r="U9" s="402"/>
      <c r="V9" s="397"/>
      <c r="W9" s="398"/>
      <c r="X9" s="398"/>
      <c r="Y9" s="398"/>
      <c r="Z9" s="398"/>
      <c r="AA9" s="398"/>
      <c r="AB9" s="398"/>
      <c r="AC9" s="399"/>
      <c r="AD9" s="212"/>
      <c r="AE9" s="210"/>
      <c r="AF9" s="210"/>
      <c r="AG9" s="210"/>
      <c r="AH9" s="210"/>
      <c r="AI9" s="210"/>
      <c r="AJ9" s="92"/>
    </row>
    <row r="10" spans="1:41" ht="17" thickBot="1" x14ac:dyDescent="0.25">
      <c r="B10" s="94"/>
      <c r="C10" s="95"/>
      <c r="D10" s="95"/>
      <c r="E10" s="95"/>
      <c r="F10" s="95"/>
      <c r="G10" s="95"/>
      <c r="H10" s="95"/>
      <c r="I10" s="95"/>
      <c r="J10" s="95"/>
      <c r="K10" s="95"/>
      <c r="L10" s="95"/>
      <c r="M10" s="95"/>
      <c r="N10" s="95"/>
      <c r="O10" s="95"/>
      <c r="P10" s="213"/>
      <c r="Q10" s="213"/>
      <c r="R10" s="213"/>
      <c r="S10" s="213"/>
      <c r="T10" s="213"/>
      <c r="U10" s="213"/>
      <c r="V10" s="213"/>
      <c r="W10" s="213"/>
      <c r="X10" s="213"/>
      <c r="Y10" s="213"/>
      <c r="Z10" s="213"/>
      <c r="AA10" s="213"/>
      <c r="AB10" s="213"/>
      <c r="AC10" s="213"/>
      <c r="AD10" s="95"/>
      <c r="AE10" s="95"/>
      <c r="AF10" s="95"/>
      <c r="AG10" s="95"/>
      <c r="AH10" s="95"/>
      <c r="AI10" s="95"/>
      <c r="AJ10" s="96"/>
    </row>
    <row r="11" spans="1:41" ht="22" thickBot="1" x14ac:dyDescent="0.25">
      <c r="B11" s="94"/>
      <c r="C11" s="97"/>
      <c r="D11" s="384" t="s">
        <v>62</v>
      </c>
      <c r="E11" s="384"/>
      <c r="F11" s="384"/>
      <c r="G11" s="384"/>
      <c r="H11" s="384"/>
      <c r="I11" s="384"/>
      <c r="J11" s="384"/>
      <c r="K11" s="384"/>
      <c r="L11" s="384"/>
      <c r="M11" s="384"/>
      <c r="N11" s="384"/>
      <c r="O11" s="384"/>
      <c r="P11" s="384"/>
      <c r="Q11" s="384"/>
      <c r="R11" s="384"/>
      <c r="S11" s="384"/>
      <c r="T11" s="384"/>
      <c r="U11" s="384"/>
      <c r="V11" s="384"/>
      <c r="W11" s="384"/>
      <c r="X11" s="384"/>
      <c r="Y11" s="384"/>
      <c r="Z11" s="384"/>
      <c r="AA11" s="384"/>
      <c r="AB11" s="384"/>
      <c r="AC11" s="384"/>
      <c r="AD11" s="384"/>
      <c r="AE11" s="384"/>
      <c r="AF11" s="384"/>
      <c r="AG11" s="384"/>
      <c r="AH11" s="384"/>
      <c r="AI11" s="385"/>
      <c r="AJ11" s="96"/>
    </row>
    <row r="12" spans="1:41" ht="22" thickBot="1" x14ac:dyDescent="0.25">
      <c r="B12" s="94"/>
      <c r="C12" s="158"/>
      <c r="D12" s="215">
        <v>1</v>
      </c>
      <c r="E12" s="216">
        <v>2</v>
      </c>
      <c r="F12" s="216">
        <v>3</v>
      </c>
      <c r="G12" s="216">
        <v>4</v>
      </c>
      <c r="H12" s="216">
        <v>5</v>
      </c>
      <c r="I12" s="216">
        <v>6</v>
      </c>
      <c r="J12" s="216">
        <v>7</v>
      </c>
      <c r="K12" s="216">
        <v>8</v>
      </c>
      <c r="L12" s="216">
        <v>9</v>
      </c>
      <c r="M12" s="216">
        <v>10</v>
      </c>
      <c r="N12" s="216">
        <v>11</v>
      </c>
      <c r="O12" s="216">
        <v>12</v>
      </c>
      <c r="P12" s="216">
        <v>13</v>
      </c>
      <c r="Q12" s="216">
        <v>14</v>
      </c>
      <c r="R12" s="127">
        <v>15</v>
      </c>
      <c r="S12" s="216">
        <v>16</v>
      </c>
      <c r="T12" s="216">
        <v>17</v>
      </c>
      <c r="U12" s="216">
        <v>18</v>
      </c>
      <c r="V12" s="216">
        <v>19</v>
      </c>
      <c r="W12" s="216">
        <v>20</v>
      </c>
      <c r="X12" s="216">
        <v>21</v>
      </c>
      <c r="Y12" s="216">
        <v>22</v>
      </c>
      <c r="Z12" s="216">
        <v>23</v>
      </c>
      <c r="AA12" s="216">
        <v>24</v>
      </c>
      <c r="AB12" s="216">
        <v>25</v>
      </c>
      <c r="AC12" s="216">
        <v>26</v>
      </c>
      <c r="AD12" s="216">
        <v>27</v>
      </c>
      <c r="AE12" s="216">
        <v>28</v>
      </c>
      <c r="AF12" s="216">
        <v>29</v>
      </c>
      <c r="AG12" s="98">
        <v>30</v>
      </c>
      <c r="AH12" s="99" t="s">
        <v>2</v>
      </c>
      <c r="AI12" s="100" t="s">
        <v>60</v>
      </c>
      <c r="AJ12" s="96"/>
    </row>
    <row r="13" spans="1:41" ht="17" thickBot="1" x14ac:dyDescent="0.25">
      <c r="B13" s="94"/>
      <c r="C13" s="118" t="s">
        <v>24</v>
      </c>
      <c r="D13" s="141"/>
      <c r="E13" s="138"/>
      <c r="F13" s="138"/>
      <c r="G13" s="138"/>
      <c r="H13" s="138"/>
      <c r="I13" s="141"/>
      <c r="J13" s="141"/>
      <c r="K13" s="138"/>
      <c r="L13" s="138"/>
      <c r="M13" s="138"/>
      <c r="N13" s="138"/>
      <c r="O13" s="138"/>
      <c r="P13" s="138"/>
      <c r="Q13" s="138"/>
      <c r="R13" s="138"/>
      <c r="S13" s="138"/>
      <c r="T13" s="138"/>
      <c r="U13" s="138"/>
      <c r="V13" s="138"/>
      <c r="W13" s="138"/>
      <c r="X13" s="138"/>
      <c r="Y13" s="138"/>
      <c r="Z13" s="138"/>
      <c r="AA13" s="141"/>
      <c r="AB13" s="138"/>
      <c r="AC13" s="138"/>
      <c r="AD13" s="138"/>
      <c r="AE13" s="138"/>
      <c r="AF13" s="138"/>
      <c r="AG13" s="138"/>
      <c r="AH13" s="103">
        <f>30-COUNTBLANK(D13:AG13)</f>
        <v>0</v>
      </c>
      <c r="AI13" s="227"/>
      <c r="AJ13" s="96"/>
    </row>
    <row r="14" spans="1:41" ht="17" thickBot="1" x14ac:dyDescent="0.25">
      <c r="B14" s="94"/>
      <c r="C14" s="114" t="s">
        <v>25</v>
      </c>
      <c r="D14" s="142"/>
      <c r="E14" s="139"/>
      <c r="F14" s="139"/>
      <c r="G14" s="139"/>
      <c r="H14" s="139"/>
      <c r="I14" s="139"/>
      <c r="J14" s="142"/>
      <c r="K14" s="139"/>
      <c r="L14" s="139"/>
      <c r="M14" s="139"/>
      <c r="N14" s="139"/>
      <c r="O14" s="139"/>
      <c r="P14" s="139"/>
      <c r="Q14" s="139"/>
      <c r="R14" s="139"/>
      <c r="S14" s="139"/>
      <c r="T14" s="139"/>
      <c r="U14" s="139"/>
      <c r="V14" s="139"/>
      <c r="W14" s="139"/>
      <c r="X14" s="139"/>
      <c r="Y14" s="139"/>
      <c r="Z14" s="139"/>
      <c r="AA14" s="142"/>
      <c r="AB14" s="139"/>
      <c r="AC14" s="139"/>
      <c r="AD14" s="139"/>
      <c r="AE14" s="139"/>
      <c r="AF14" s="139"/>
      <c r="AG14" s="139"/>
      <c r="AH14" s="103">
        <f>30-COUNTBLANK(D14:AG14)</f>
        <v>0</v>
      </c>
      <c r="AI14" s="228"/>
      <c r="AJ14" s="96"/>
    </row>
    <row r="15" spans="1:41" x14ac:dyDescent="0.2">
      <c r="B15" s="94"/>
      <c r="C15" s="157" t="s">
        <v>57</v>
      </c>
      <c r="D15" s="202" t="str" cm="1">
        <f t="array" ref="D15">+IF(COUNTBLANK(D13:D14)&gt;0,"",_xlfn.IFS((10^(3.516)*D13/(10*D14)^(2.559))&gt;=1,0,(10^(3.516)*D13/(10*D14)^(2.559))&gt;=0.9,1,(10^(3.516)*D13/(10*D14)^(2.559))&gt;=0.75,2,(10^(3.516)*D13/(10*D14)^(2.559))&lt;0.75,3))</f>
        <v/>
      </c>
      <c r="E15" s="163" t="str" cm="1">
        <f t="array" ref="E15">+IF(COUNTBLANK(E13:E14)&gt;0,"",_xlfn.IFS((10^(3.516)*E13/(10*E14)^(2.559))&gt;=1,0,(10^(3.516)*E13/(10*E14)^(2.559))&gt;=0.9,1,(10^(3.516)*E13/(10*E14)^(2.559))&gt;=0.75,2,(10^(3.516)*E13/(10*E14)^(2.559))&lt;0.75,3))</f>
        <v/>
      </c>
      <c r="F15" s="163" t="str" cm="1">
        <f t="array" ref="F15">+IF(COUNTBLANK(F13:F14)&gt;0,"",_xlfn.IFS((10^(3.516)*F13/(10*F14)^(2.559))&gt;=1,0,(10^(3.516)*F13/(10*F14)^(2.559))&gt;=0.9,1,(10^(3.516)*F13/(10*F14)^(2.559))&gt;=0.75,2,(10^(3.516)*F13/(10*F14)^(2.559))&lt;0.75,3))</f>
        <v/>
      </c>
      <c r="G15" s="163" t="str" cm="1">
        <f t="array" ref="G15">+IF(COUNTBLANK(G13:G14)&gt;0,"",_xlfn.IFS((10^(3.516)*G13/(10*G14)^(2.559))&gt;=1,0,(10^(3.516)*G13/(10*G14)^(2.559))&gt;=0.9,1,(10^(3.516)*G13/(10*G14)^(2.559))&gt;=0.75,2,(10^(3.516)*G13/(10*G14)^(2.559))&lt;0.75,3))</f>
        <v/>
      </c>
      <c r="H15" s="163" t="str" cm="1">
        <f t="array" ref="H15">+IF(COUNTBLANK(H13:H14)&gt;0,"",_xlfn.IFS((10^(3.516)*H13/(10*H14)^(2.559))&gt;=1,0,(10^(3.516)*H13/(10*H14)^(2.559))&gt;=0.9,1,(10^(3.516)*H13/(10*H14)^(2.559))&gt;=0.75,2,(10^(3.516)*H13/(10*H14)^(2.559))&lt;0.75,3))</f>
        <v/>
      </c>
      <c r="I15" s="163" t="str" cm="1">
        <f t="array" ref="I15">+IF(COUNTBLANK(I13:I14)&gt;0,"",_xlfn.IFS((10^(3.516)*I13/(10*I14)^(2.559))&gt;=1,0,(10^(3.516)*I13/(10*I14)^(2.559))&gt;=0.9,1,(10^(3.516)*I13/(10*I14)^(2.559))&gt;=0.75,2,(10^(3.516)*I13/(10*I14)^(2.559))&lt;0.75,3))</f>
        <v/>
      </c>
      <c r="J15" s="163" t="str" cm="1">
        <f t="array" ref="J15">+IF(COUNTBLANK(J13:J14)&gt;0,"",_xlfn.IFS((10^(3.516)*J13/(10*J14)^(2.559))&gt;=1,0,(10^(3.516)*J13/(10*J14)^(2.559))&gt;=0.9,1,(10^(3.516)*J13/(10*J14)^(2.559))&gt;=0.75,2,(10^(3.516)*J13/(10*J14)^(2.559))&lt;0.75,3))</f>
        <v/>
      </c>
      <c r="K15" s="163" t="str" cm="1">
        <f t="array" ref="K15">+IF(COUNTBLANK(K13:K14)&gt;0,"",_xlfn.IFS((10^(3.516)*K13/(10*K14)^(2.559))&gt;=1,0,(10^(3.516)*K13/(10*K14)^(2.559))&gt;=0.9,1,(10^(3.516)*K13/(10*K14)^(2.559))&gt;=0.75,2,(10^(3.516)*K13/(10*K14)^(2.559))&lt;0.75,3))</f>
        <v/>
      </c>
      <c r="L15" s="163" t="str" cm="1">
        <f t="array" ref="L15">+IF(COUNTBLANK(L13:L14)&gt;0,"",_xlfn.IFS((10^(3.516)*L13/(10*L14)^(2.559))&gt;=1,0,(10^(3.516)*L13/(10*L14)^(2.559))&gt;=0.9,1,(10^(3.516)*L13/(10*L14)^(2.559))&gt;=0.75,2,(10^(3.516)*L13/(10*L14)^(2.559))&lt;0.75,3))</f>
        <v/>
      </c>
      <c r="M15" s="163" t="str" cm="1">
        <f t="array" ref="M15">+IF(COUNTBLANK(M13:M14)&gt;0,"",_xlfn.IFS((10^(3.516)*M13/(10*M14)^(2.559))&gt;=1,0,(10^(3.516)*M13/(10*M14)^(2.559))&gt;=0.9,1,(10^(3.516)*M13/(10*M14)^(2.559))&gt;=0.75,2,(10^(3.516)*M13/(10*M14)^(2.559))&lt;0.75,3))</f>
        <v/>
      </c>
      <c r="N15" s="163" t="str" cm="1">
        <f t="array" ref="N15">+IF(COUNTBLANK(N13:N14)&gt;0,"",_xlfn.IFS((10^(3.516)*N13/(10*N14)^(2.559))&gt;=1,0,(10^(3.516)*N13/(10*N14)^(2.559))&gt;=0.9,1,(10^(3.516)*N13/(10*N14)^(2.559))&gt;=0.75,2,(10^(3.516)*N13/(10*N14)^(2.559))&lt;0.75,3))</f>
        <v/>
      </c>
      <c r="O15" s="163" t="str" cm="1">
        <f t="array" ref="O15">+IF(COUNTBLANK(O13:O14)&gt;0,"",_xlfn.IFS((10^(3.516)*O13/(10*O14)^(2.559))&gt;=1,0,(10^(3.516)*O13/(10*O14)^(2.559))&gt;=0.9,1,(10^(3.516)*O13/(10*O14)^(2.559))&gt;=0.75,2,(10^(3.516)*O13/(10*O14)^(2.559))&lt;0.75,3))</f>
        <v/>
      </c>
      <c r="P15" s="163" t="str" cm="1">
        <f t="array" ref="P15">+IF(COUNTBLANK(P13:P14)&gt;0,"",_xlfn.IFS((10^(3.516)*P13/(10*P14)^(2.559))&gt;=1,0,(10^(3.516)*P13/(10*P14)^(2.559))&gt;=0.9,1,(10^(3.516)*P13/(10*P14)^(2.559))&gt;=0.75,2,(10^(3.516)*P13/(10*P14)^(2.559))&lt;0.75,3))</f>
        <v/>
      </c>
      <c r="Q15" s="163" t="str" cm="1">
        <f t="array" ref="Q15">+IF(COUNTBLANK(Q13:Q14)&gt;0,"",_xlfn.IFS((10^(3.516)*Q13/(10*Q14)^(2.559))&gt;=1,0,(10^(3.516)*Q13/(10*Q14)^(2.559))&gt;=0.9,1,(10^(3.516)*Q13/(10*Q14)^(2.559))&gt;=0.75,2,(10^(3.516)*Q13/(10*Q14)^(2.559))&lt;0.75,3))</f>
        <v/>
      </c>
      <c r="R15" s="163" t="str" cm="1">
        <f t="array" ref="R15">+IF(COUNTBLANK(R13:R14)&gt;0,"",_xlfn.IFS((10^(3.516)*R13/(10*R14)^(2.559))&gt;=1,0,(10^(3.516)*R13/(10*R14)^(2.559))&gt;=0.9,1,(10^(3.516)*R13/(10*R14)^(2.559))&gt;=0.75,2,(10^(3.516)*R13/(10*R14)^(2.559))&lt;0.75,3))</f>
        <v/>
      </c>
      <c r="S15" s="163" t="str" cm="1">
        <f t="array" ref="S15">+IF(COUNTBLANK(S13:S14)&gt;0,"",_xlfn.IFS((10^(3.516)*S13/(10*S14)^(2.559))&gt;=1,0,(10^(3.516)*S13/(10*S14)^(2.559))&gt;=0.9,1,(10^(3.516)*S13/(10*S14)^(2.559))&gt;=0.75,2,(10^(3.516)*S13/(10*S14)^(2.559))&lt;0.75,3))</f>
        <v/>
      </c>
      <c r="T15" s="163" t="str" cm="1">
        <f t="array" ref="T15">+IF(COUNTBLANK(T13:T14)&gt;0,"",_xlfn.IFS((10^(3.516)*T13/(10*T14)^(2.559))&gt;=1,0,(10^(3.516)*T13/(10*T14)^(2.559))&gt;=0.9,1,(10^(3.516)*T13/(10*T14)^(2.559))&gt;=0.75,2,(10^(3.516)*T13/(10*T14)^(2.559))&lt;0.75,3))</f>
        <v/>
      </c>
      <c r="U15" s="163" t="str" cm="1">
        <f t="array" ref="U15">+IF(COUNTBLANK(U13:U14)&gt;0,"",_xlfn.IFS((10^(3.516)*U13/(10*U14)^(2.559))&gt;=1,0,(10^(3.516)*U13/(10*U14)^(2.559))&gt;=0.9,1,(10^(3.516)*U13/(10*U14)^(2.559))&gt;=0.75,2,(10^(3.516)*U13/(10*U14)^(2.559))&lt;0.75,3))</f>
        <v/>
      </c>
      <c r="V15" s="163" t="str" cm="1">
        <f t="array" ref="V15">+IF(COUNTBLANK(V13:V14)&gt;0,"",_xlfn.IFS((10^(3.516)*V13/(10*V14)^(2.559))&gt;=1,0,(10^(3.516)*V13/(10*V14)^(2.559))&gt;=0.9,1,(10^(3.516)*V13/(10*V14)^(2.559))&gt;=0.75,2,(10^(3.516)*V13/(10*V14)^(2.559))&lt;0.75,3))</f>
        <v/>
      </c>
      <c r="W15" s="163" t="str" cm="1">
        <f t="array" ref="W15">+IF(COUNTBLANK(W13:W14)&gt;0,"",_xlfn.IFS((10^(3.516)*W13/(10*W14)^(2.559))&gt;=1,0,(10^(3.516)*W13/(10*W14)^(2.559))&gt;=0.9,1,(10^(3.516)*W13/(10*W14)^(2.559))&gt;=0.75,2,(10^(3.516)*W13/(10*W14)^(2.559))&lt;0.75,3))</f>
        <v/>
      </c>
      <c r="X15" s="163" t="str" cm="1">
        <f t="array" ref="X15">+IF(COUNTBLANK(X13:X14)&gt;0,"",_xlfn.IFS((10^(3.516)*X13/(10*X14)^(2.559))&gt;=1,0,(10^(3.516)*X13/(10*X14)^(2.559))&gt;=0.9,1,(10^(3.516)*X13/(10*X14)^(2.559))&gt;=0.75,2,(10^(3.516)*X13/(10*X14)^(2.559))&lt;0.75,3))</f>
        <v/>
      </c>
      <c r="Y15" s="163" t="str" cm="1">
        <f t="array" ref="Y15">+IF(COUNTBLANK(Y13:Y14)&gt;0,"",_xlfn.IFS((10^(3.516)*Y13/(10*Y14)^(2.559))&gt;=1,0,(10^(3.516)*Y13/(10*Y14)^(2.559))&gt;=0.9,1,(10^(3.516)*Y13/(10*Y14)^(2.559))&gt;=0.75,2,(10^(3.516)*Y13/(10*Y14)^(2.559))&lt;0.75,3))</f>
        <v/>
      </c>
      <c r="Z15" s="163" t="str" cm="1">
        <f t="array" ref="Z15">+IF(COUNTBLANK(Z13:Z14)&gt;0,"",_xlfn.IFS((10^(3.516)*Z13/(10*Z14)^(2.559))&gt;=1,0,(10^(3.516)*Z13/(10*Z14)^(2.559))&gt;=0.9,1,(10^(3.516)*Z13/(10*Z14)^(2.559))&gt;=0.75,2,(10^(3.516)*Z13/(10*Z14)^(2.559))&lt;0.75,3))</f>
        <v/>
      </c>
      <c r="AA15" s="163" t="str" cm="1">
        <f t="array" ref="AA15">+IF(COUNTBLANK(AA13:AA14)&gt;0,"",_xlfn.IFS((10^(3.516)*AA13/(10*AA14)^(2.559))&gt;=1,0,(10^(3.516)*AA13/(10*AA14)^(2.559))&gt;=0.9,1,(10^(3.516)*AA13/(10*AA14)^(2.559))&gt;=0.75,2,(10^(3.516)*AA13/(10*AA14)^(2.559))&lt;0.75,3))</f>
        <v/>
      </c>
      <c r="AB15" s="163" t="str" cm="1">
        <f t="array" ref="AB15">+IF(COUNTBLANK(AB13:AB14)&gt;0,"",_xlfn.IFS((10^(3.516)*AB13/(10*AB14)^(2.559))&gt;=1,0,(10^(3.516)*AB13/(10*AB14)^(2.559))&gt;=0.9,1,(10^(3.516)*AB13/(10*AB14)^(2.559))&gt;=0.75,2,(10^(3.516)*AB13/(10*AB14)^(2.559))&lt;0.75,3))</f>
        <v/>
      </c>
      <c r="AC15" s="163" t="str" cm="1">
        <f t="array" ref="AC15">+IF(COUNTBLANK(AC13:AC14)&gt;0,"",_xlfn.IFS((10^(3.516)*AC13/(10*AC14)^(2.559))&gt;=1,0,(10^(3.516)*AC13/(10*AC14)^(2.559))&gt;=0.9,1,(10^(3.516)*AC13/(10*AC14)^(2.559))&gt;=0.75,2,(10^(3.516)*AC13/(10*AC14)^(2.559))&lt;0.75,3))</f>
        <v/>
      </c>
      <c r="AD15" s="163" t="str" cm="1">
        <f t="array" ref="AD15">+IF(COUNTBLANK(AD13:AD14)&gt;0,"",_xlfn.IFS((10^(3.516)*AD13/(10*AD14)^(2.559))&gt;=1,0,(10^(3.516)*AD13/(10*AD14)^(2.559))&gt;=0.9,1,(10^(3.516)*AD13/(10*AD14)^(2.559))&gt;=0.75,2,(10^(3.516)*AD13/(10*AD14)^(2.559))&lt;0.75,3))</f>
        <v/>
      </c>
      <c r="AE15" s="163" t="str" cm="1">
        <f t="array" ref="AE15">+IF(COUNTBLANK(AE13:AE14)&gt;0,"",_xlfn.IFS((10^(3.516)*AE13/(10*AE14)^(2.559))&gt;=1,0,(10^(3.516)*AE13/(10*AE14)^(2.559))&gt;=0.9,1,(10^(3.516)*AE13/(10*AE14)^(2.559))&gt;=0.75,2,(10^(3.516)*AE13/(10*AE14)^(2.559))&lt;0.75,3))</f>
        <v/>
      </c>
      <c r="AF15" s="163" t="str" cm="1">
        <f t="array" ref="AF15">+IF(COUNTBLANK(AF13:AF14)&gt;0,"",_xlfn.IFS((10^(3.516)*AF13/(10*AF14)^(2.559))&gt;=1,0,(10^(3.516)*AF13/(10*AF14)^(2.559))&gt;=0.9,1,(10^(3.516)*AF13/(10*AF14)^(2.559))&gt;=0.75,2,(10^(3.516)*AF13/(10*AF14)^(2.559))&lt;0.75,3))</f>
        <v/>
      </c>
      <c r="AG15" s="163" t="str" cm="1">
        <f t="array" ref="AG15">+IF(COUNTBLANK(AG13:AG14)&gt;0,"",_xlfn.IFS((10^(3.516)*AG13/(10*AG14)^(2.559))&gt;=1,0,(10^(3.516)*AG13/(10*AG14)^(2.559))&gt;=0.9,1,(10^(3.516)*AG13/(10*AG14)^(2.559))&gt;=0.75,2,(10^(3.516)*AG13/(10*AG14)^(2.559))&lt;0.75,3))</f>
        <v/>
      </c>
      <c r="AH15" s="164">
        <f>30-COUNTBLANK(D15:AG15)</f>
        <v>0</v>
      </c>
      <c r="AI15" s="156" t="str">
        <f>IF(COUNTBLANK(D15:AG15)=30,"",IF(('Basis of calculations'!M87/AH15&gt;=0.25),3,IF(OR(('Basis of calculations'!M87/AH15&gt;=0.1),(('Basis of calculations'!M87+'Basis of calculations'!L87)/AH15&gt;=0.4)),2,IF(OR(('Basis of calculations'!M87&gt;0),('Basis of calculations'!M87+'Basis of calculations'!L87)/AH15&gt;=0,(('Basis of calculations'!J87/AH15&lt;0.6))),1,0))))</f>
        <v/>
      </c>
      <c r="AJ15" s="96"/>
    </row>
    <row r="16" spans="1:41" x14ac:dyDescent="0.2">
      <c r="B16" s="94"/>
      <c r="C16" s="118" t="s">
        <v>26</v>
      </c>
      <c r="D16" s="143"/>
      <c r="E16" s="143"/>
      <c r="F16" s="143"/>
      <c r="G16" s="143"/>
      <c r="H16" s="143"/>
      <c r="I16" s="143"/>
      <c r="J16" s="151"/>
      <c r="K16" s="151"/>
      <c r="L16" s="151"/>
      <c r="M16" s="151"/>
      <c r="N16" s="151"/>
      <c r="O16" s="151"/>
      <c r="P16" s="151"/>
      <c r="Q16" s="151"/>
      <c r="R16" s="151"/>
      <c r="S16" s="151"/>
      <c r="T16" s="151"/>
      <c r="U16" s="151"/>
      <c r="V16" s="151"/>
      <c r="W16" s="151"/>
      <c r="X16" s="151"/>
      <c r="Y16" s="151"/>
      <c r="Z16" s="151"/>
      <c r="AA16" s="151"/>
      <c r="AB16" s="151"/>
      <c r="AC16" s="151"/>
      <c r="AD16" s="151"/>
      <c r="AE16" s="151"/>
      <c r="AF16" s="151"/>
      <c r="AG16" s="151"/>
      <c r="AH16" s="106">
        <f t="shared" ref="AH16:AH24" si="0">30-COUNTBLANK(D16:AG16)</f>
        <v>0</v>
      </c>
      <c r="AI16" s="162" t="str">
        <f>IF(COUNTBLANK(D16:AG16)=30,"",IF(('Basis of calculations'!I46/AH16&gt;=0.25),3,IF(OR(('Basis of calculations'!I46/AH16&gt;=0.1),(('Basis of calculations'!I46+'Basis of calculations'!H46)/AH16&gt;=0.4)),2,IF(OR(('Basis of calculations'!I46&gt;0),('Basis of calculations'!I46+'Basis of calculations'!H46)/AH16&gt;0,(('Basis of calculations'!F46/AH16&lt;0.6))),1,0))))</f>
        <v/>
      </c>
      <c r="AJ16" s="96"/>
    </row>
    <row r="17" spans="2:36" x14ac:dyDescent="0.2">
      <c r="B17" s="94"/>
      <c r="C17" s="118" t="s">
        <v>58</v>
      </c>
      <c r="D17" s="143"/>
      <c r="E17" s="143"/>
      <c r="F17" s="143"/>
      <c r="G17" s="143"/>
      <c r="H17" s="143"/>
      <c r="I17" s="143"/>
      <c r="J17" s="143"/>
      <c r="K17" s="143"/>
      <c r="L17" s="143"/>
      <c r="M17" s="143"/>
      <c r="N17" s="143"/>
      <c r="O17" s="143"/>
      <c r="P17" s="143"/>
      <c r="Q17" s="143"/>
      <c r="R17" s="143"/>
      <c r="S17" s="143"/>
      <c r="T17" s="143"/>
      <c r="U17" s="143"/>
      <c r="V17" s="143"/>
      <c r="W17" s="143"/>
      <c r="X17" s="143"/>
      <c r="Y17" s="143"/>
      <c r="Z17" s="143"/>
      <c r="AA17" s="143"/>
      <c r="AB17" s="143"/>
      <c r="AC17" s="143"/>
      <c r="AD17" s="143"/>
      <c r="AE17" s="143"/>
      <c r="AF17" s="143"/>
      <c r="AG17" s="143"/>
      <c r="AH17" s="106">
        <f t="shared" si="0"/>
        <v>0</v>
      </c>
      <c r="AI17" s="161" t="str">
        <f>IF(COUNTBLANK(D17:AG17)=30,"",IF(('Basis of calculations'!M46/AH17&gt;=0.25),3,IF(OR(('Basis of calculations'!M46/AH17&gt;=0.1),(('Basis of calculations'!M46+'Basis of calculations'!L46)/AH17&gt;=0.4)),2,IF(OR(('Basis of calculations'!M46&gt;0),('Basis of calculations'!M46+'Basis of calculations'!L46)/AH17&gt;0,(('Basis of calculations'!J46/AH17&lt;0.6))),1,0))))</f>
        <v/>
      </c>
      <c r="AJ17" s="96"/>
    </row>
    <row r="18" spans="2:36" x14ac:dyDescent="0.2">
      <c r="B18" s="94"/>
      <c r="C18" s="118" t="s">
        <v>138</v>
      </c>
      <c r="D18" s="143"/>
      <c r="E18" s="143"/>
      <c r="F18" s="143"/>
      <c r="G18" s="143"/>
      <c r="H18" s="143"/>
      <c r="I18" s="143"/>
      <c r="J18" s="143"/>
      <c r="K18" s="143"/>
      <c r="L18" s="143"/>
      <c r="M18" s="143"/>
      <c r="N18" s="143"/>
      <c r="O18" s="143"/>
      <c r="P18" s="143"/>
      <c r="Q18" s="143"/>
      <c r="R18" s="143"/>
      <c r="S18" s="143"/>
      <c r="T18" s="143"/>
      <c r="U18" s="143"/>
      <c r="V18" s="143"/>
      <c r="W18" s="143"/>
      <c r="X18" s="143"/>
      <c r="Y18" s="143"/>
      <c r="Z18" s="143"/>
      <c r="AA18" s="143"/>
      <c r="AB18" s="143"/>
      <c r="AC18" s="143"/>
      <c r="AD18" s="143"/>
      <c r="AE18" s="143"/>
      <c r="AF18" s="143"/>
      <c r="AG18" s="143"/>
      <c r="AH18" s="106">
        <f t="shared" si="0"/>
        <v>0</v>
      </c>
      <c r="AI18" s="161" t="str">
        <f>IF(COUNTBLANK(D18:AG18)=30,"",IF(('Basis of calculations'!I66/AH18&gt;=0.25),3,IF(OR(('Basis of calculations'!I66/AH18&gt;=0.1),(('Basis of calculations'!I66+'Basis of calculations'!H66)/AH18&gt;=0.4)),2,IF(OR(('Basis of calculations'!I66&gt;0),('Basis of calculations'!I66+'Basis of calculations'!H66)/AH18&gt;0,(('Basis of calculations'!F66/AH18&lt;0.6))),1,0))))</f>
        <v/>
      </c>
      <c r="AJ18" s="96"/>
    </row>
    <row r="19" spans="2:36" x14ac:dyDescent="0.2">
      <c r="B19" s="94"/>
      <c r="C19" s="118" t="s">
        <v>28</v>
      </c>
      <c r="D19" s="143"/>
      <c r="E19" s="143"/>
      <c r="F19" s="143"/>
      <c r="G19" s="143"/>
      <c r="H19" s="143"/>
      <c r="I19" s="143"/>
      <c r="J19" s="143"/>
      <c r="K19" s="143"/>
      <c r="L19" s="143"/>
      <c r="M19" s="143"/>
      <c r="N19" s="143"/>
      <c r="O19" s="143"/>
      <c r="P19" s="143"/>
      <c r="Q19" s="143"/>
      <c r="R19" s="143"/>
      <c r="S19" s="143"/>
      <c r="T19" s="143"/>
      <c r="U19" s="143"/>
      <c r="V19" s="143"/>
      <c r="W19" s="143"/>
      <c r="X19" s="143"/>
      <c r="Y19" s="143"/>
      <c r="Z19" s="143"/>
      <c r="AA19" s="143"/>
      <c r="AB19" s="143"/>
      <c r="AC19" s="143"/>
      <c r="AD19" s="143"/>
      <c r="AE19" s="143"/>
      <c r="AF19" s="143"/>
      <c r="AG19" s="143"/>
      <c r="AH19" s="106">
        <f t="shared" si="0"/>
        <v>0</v>
      </c>
      <c r="AI19" s="161" t="str">
        <f>IF(COUNTBLANK(D19:AG19)=30,"",IF(('Basis of calculations'!M66/AH19&gt;=0.25),3,IF(OR(('Basis of calculations'!M66/AH19&gt;=0.1),(('Basis of calculations'!M66+'Basis of calculations'!L66)/AH19&gt;=0.4)),2,IF(OR(('Basis of calculations'!M66&gt;0),('Basis of calculations'!M66+'Basis of calculations'!L66)/AH19&gt;0,(('Basis of calculations'!J66/AH19&lt;0.6))),1,0))))</f>
        <v/>
      </c>
      <c r="AJ19" s="96"/>
    </row>
    <row r="20" spans="2:36" ht="17" thickBot="1" x14ac:dyDescent="0.25">
      <c r="B20" s="94"/>
      <c r="C20" s="118" t="s">
        <v>139</v>
      </c>
      <c r="D20" s="143"/>
      <c r="E20" s="143"/>
      <c r="F20" s="143"/>
      <c r="G20" s="143"/>
      <c r="H20" s="143"/>
      <c r="I20" s="143"/>
      <c r="J20" s="143"/>
      <c r="K20" s="143"/>
      <c r="L20" s="143"/>
      <c r="M20" s="143"/>
      <c r="N20" s="143"/>
      <c r="O20" s="143"/>
      <c r="P20" s="143"/>
      <c r="Q20" s="143"/>
      <c r="R20" s="143"/>
      <c r="S20" s="143"/>
      <c r="T20" s="143"/>
      <c r="U20" s="143"/>
      <c r="V20" s="143"/>
      <c r="W20" s="143"/>
      <c r="X20" s="143"/>
      <c r="Y20" s="143"/>
      <c r="Z20" s="143"/>
      <c r="AA20" s="143"/>
      <c r="AB20" s="143"/>
      <c r="AC20" s="143"/>
      <c r="AD20" s="143"/>
      <c r="AE20" s="143"/>
      <c r="AF20" s="143"/>
      <c r="AG20" s="143"/>
      <c r="AH20" s="111">
        <f t="shared" si="0"/>
        <v>0</v>
      </c>
      <c r="AI20" s="161" t="str">
        <f>IF(COUNTBLANK(D20:AG20)=30,"",IF(('Basis of calculations'!I87/AH20&gt;=0.25),3,IF(OR(('Basis of calculations'!I87/AH20&gt;=0.1),(('Basis of calculations'!I87+'Basis of calculations'!H87)/AH20&gt;=0.4)),2,IF(OR(('Basis of calculations'!I87&gt;0),('Basis of calculations'!I87+'Basis of calculations'!H87)/AH20&gt;0,(('Basis of calculations'!F87/AH20&lt;0.6))),1,0))))</f>
        <v/>
      </c>
      <c r="AJ20" s="96"/>
    </row>
    <row r="21" spans="2:36" x14ac:dyDescent="0.2">
      <c r="B21" s="94"/>
      <c r="C21" s="118" t="s">
        <v>29</v>
      </c>
      <c r="D21" s="143"/>
      <c r="E21" s="143"/>
      <c r="F21" s="143"/>
      <c r="G21" s="143"/>
      <c r="H21" s="143"/>
      <c r="I21" s="143"/>
      <c r="J21" s="143"/>
      <c r="K21" s="143"/>
      <c r="L21" s="143"/>
      <c r="M21" s="143"/>
      <c r="N21" s="143"/>
      <c r="O21" s="143"/>
      <c r="P21" s="143"/>
      <c r="Q21" s="143"/>
      <c r="R21" s="143"/>
      <c r="S21" s="143"/>
      <c r="T21" s="143"/>
      <c r="U21" s="143"/>
      <c r="V21" s="143"/>
      <c r="W21" s="143"/>
      <c r="X21" s="143"/>
      <c r="Y21" s="143"/>
      <c r="Z21" s="143"/>
      <c r="AA21" s="143"/>
      <c r="AB21" s="143"/>
      <c r="AC21" s="143"/>
      <c r="AD21" s="143"/>
      <c r="AE21" s="143"/>
      <c r="AF21" s="143"/>
      <c r="AG21" s="143"/>
      <c r="AH21" s="106">
        <f t="shared" si="0"/>
        <v>0</v>
      </c>
      <c r="AI21" s="161" t="str">
        <f>IF(COUNTBLANK(D21:AG21)=30,"",IF(('Basis of calculations'!M107/AH21&gt;=0.25),3,IF(OR(('Basis of calculations'!M107/AH21&gt;=0.1),(('Basis of calculations'!M107+'Basis of calculations'!L107)/AH21&gt;=0.4)),2,IF(OR(('Basis of calculations'!M107&gt;0),('Basis of calculations'!M107+'Basis of calculations'!L107)/AH21&gt;0,(('Basis of calculations'!J107/AH21&lt;0.6))),1,0))))</f>
        <v/>
      </c>
      <c r="AJ21" s="96"/>
    </row>
    <row r="22" spans="2:36" x14ac:dyDescent="0.2">
      <c r="B22" s="94"/>
      <c r="C22" s="118" t="s">
        <v>30</v>
      </c>
      <c r="D22" s="143"/>
      <c r="E22" s="143"/>
      <c r="F22" s="143"/>
      <c r="G22" s="143"/>
      <c r="H22" s="143"/>
      <c r="I22" s="143"/>
      <c r="J22" s="143"/>
      <c r="K22" s="143"/>
      <c r="L22" s="143"/>
      <c r="M22" s="143"/>
      <c r="N22" s="143"/>
      <c r="O22" s="143"/>
      <c r="P22" s="143"/>
      <c r="Q22" s="143"/>
      <c r="R22" s="143"/>
      <c r="S22" s="143"/>
      <c r="T22" s="143"/>
      <c r="U22" s="143"/>
      <c r="V22" s="143"/>
      <c r="W22" s="143"/>
      <c r="X22" s="143"/>
      <c r="Y22" s="143"/>
      <c r="Z22" s="143"/>
      <c r="AA22" s="143"/>
      <c r="AB22" s="143"/>
      <c r="AC22" s="143"/>
      <c r="AD22" s="143"/>
      <c r="AE22" s="143"/>
      <c r="AF22" s="143"/>
      <c r="AG22" s="143"/>
      <c r="AH22" s="106">
        <f t="shared" si="0"/>
        <v>0</v>
      </c>
      <c r="AI22" s="161" t="str">
        <f>IF(COUNTBLANK(D22:AG22)=30,"",IF(('Basis of calculations'!I107/AH22&gt;=0.25),3,IF(OR(('Basis of calculations'!I107/AH22&gt;=0.1),(('Basis of calculations'!I107+'Basis of calculations'!H107)/AH22&gt;=0.4)),2,IF(OR(('Basis of calculations'!I107&gt;0),('Basis of calculations'!I107+'Basis of calculations'!H107)/AH22&gt;0,(('Basis of calculations'!F107/AH22&lt;0.6))),1,0))))</f>
        <v/>
      </c>
      <c r="AJ22" s="96"/>
    </row>
    <row r="23" spans="2:36" x14ac:dyDescent="0.2">
      <c r="B23" s="94"/>
      <c r="C23" s="118" t="s">
        <v>31</v>
      </c>
      <c r="D23" s="143"/>
      <c r="E23" s="143"/>
      <c r="F23" s="143"/>
      <c r="G23" s="143"/>
      <c r="H23" s="143"/>
      <c r="I23" s="143"/>
      <c r="J23" s="143"/>
      <c r="K23" s="143"/>
      <c r="L23" s="143"/>
      <c r="M23" s="143"/>
      <c r="N23" s="143"/>
      <c r="O23" s="143"/>
      <c r="P23" s="143"/>
      <c r="Q23" s="143"/>
      <c r="R23" s="143"/>
      <c r="S23" s="143"/>
      <c r="T23" s="143"/>
      <c r="U23" s="143"/>
      <c r="V23" s="143"/>
      <c r="W23" s="143"/>
      <c r="X23" s="143"/>
      <c r="Y23" s="143"/>
      <c r="Z23" s="143"/>
      <c r="AA23" s="143"/>
      <c r="AB23" s="143"/>
      <c r="AC23" s="143"/>
      <c r="AD23" s="143"/>
      <c r="AE23" s="143"/>
      <c r="AF23" s="143"/>
      <c r="AG23" s="143"/>
      <c r="AH23" s="106">
        <f t="shared" si="0"/>
        <v>0</v>
      </c>
      <c r="AI23" s="161" t="str">
        <f>IF(COUNTBLANK(D23:AG23)=30,"",IF(('Basis of calculations'!M127/AH23&gt;=0.25),3,IF(OR(('Basis of calculations'!M127/AH23&gt;=0.1),(('Basis of calculations'!M127+'Basis of calculations'!L127)/AH23&gt;=0.4)),2,IF(OR(('Basis of calculations'!M127&gt;0),('Basis of calculations'!M127+'Basis of calculations'!L127)/AH23&gt;0,(('Basis of calculations'!J127/AH23&lt;0.6))),1,0))))</f>
        <v/>
      </c>
      <c r="AJ23" s="96"/>
    </row>
    <row r="24" spans="2:36" ht="17" thickBot="1" x14ac:dyDescent="0.25">
      <c r="B24" s="94"/>
      <c r="C24" s="152" t="s">
        <v>32</v>
      </c>
      <c r="D24" s="143"/>
      <c r="E24" s="143"/>
      <c r="F24" s="143"/>
      <c r="G24" s="143"/>
      <c r="H24" s="143"/>
      <c r="I24" s="143"/>
      <c r="J24" s="149"/>
      <c r="K24" s="149"/>
      <c r="L24" s="149"/>
      <c r="M24" s="149"/>
      <c r="N24" s="149"/>
      <c r="O24" s="149"/>
      <c r="P24" s="149"/>
      <c r="Q24" s="149"/>
      <c r="R24" s="149"/>
      <c r="S24" s="149"/>
      <c r="T24" s="149"/>
      <c r="U24" s="149"/>
      <c r="V24" s="149"/>
      <c r="W24" s="149"/>
      <c r="X24" s="149"/>
      <c r="Y24" s="149"/>
      <c r="Z24" s="149"/>
      <c r="AA24" s="149"/>
      <c r="AB24" s="149"/>
      <c r="AC24" s="149"/>
      <c r="AD24" s="149"/>
      <c r="AE24" s="149"/>
      <c r="AF24" s="149"/>
      <c r="AG24" s="149"/>
      <c r="AH24" s="197">
        <f t="shared" si="0"/>
        <v>0</v>
      </c>
      <c r="AI24" s="198" t="str">
        <f>IF(COUNTBLANK(D24:AG24)=30,"",IF(('Basis of calculations'!I127/AH24&gt;=0.25),3,IF(OR(('Basis of calculations'!I127/AH24&gt;=0.1),(('Basis of calculations'!I127+'Basis of calculations'!H127)/AH24&gt;=0.4)),2,IF(OR(('Basis of calculations'!I127&gt;0),('Basis of calculations'!I127+'Basis of calculations'!H127)/AH24&gt;0,(('Basis of calculations'!F127/AH24&lt;0.6))),1,0))))</f>
        <v/>
      </c>
      <c r="AJ24" s="96"/>
    </row>
    <row r="25" spans="2:36" x14ac:dyDescent="0.2">
      <c r="B25" s="94"/>
      <c r="C25" s="199" t="s">
        <v>6</v>
      </c>
      <c r="D25" s="203" t="str">
        <f>+IF(COUNTBLANK(D18:D24)&gt;4,"",((IF(COUNTBLANK(D15)=0,D15^2,0)+(D16)^2+0.5*(D17)^2+D18^2+D19^2+2*D20^2+D21^2+D22^2+D23^2+D24^2)/(9*(10-COUNTBLANK(D15:D16)-COUNTBLANK(D18:D24)-COUNTBLANK(D20)+0.5*(1-COUNTBLANK(D17))))*100))</f>
        <v/>
      </c>
      <c r="E25" s="200" t="str">
        <f>+IF(COUNTBLANK(E18:E24)&gt;4,"",((IF(COUNTBLANK(E15)=0,E15^2,0)+(E16)^2+0.5*(E17)^2+E18^2+E19^2+2*E20^2+E21^2+E22^2+E23^2+E24^2)/(9*(10-COUNTBLANK(E15:E16)-COUNTBLANK(E18:E24)-COUNTBLANK(E20)+0.5*(1-COUNTBLANK(E17))))*100))</f>
        <v/>
      </c>
      <c r="F25" s="200" t="str">
        <f>+IF(COUNTBLANK(F18:F24)&gt;4,"",((IF(COUNTBLANK(F15)=0,F15^2,0)+(F16)^2+0.5*(F17)^2+F18^2+F19^2+2*F20^2+F21^2+F22^2+F23^2+F24^2)/(9*(10-COUNTBLANK(F15:F16)-COUNTBLANK(F18:F24)-COUNTBLANK(F20)+0.5*(1-COUNTBLANK(F17))))*100))</f>
        <v/>
      </c>
      <c r="G25" s="200" t="str">
        <f>+IF(COUNTBLANK(G18:G24)&gt;4,"",((IF(COUNTBLANK(G15)=0,G15^2,0)+(G16)^2+0.5*(G17)^2+G18^2+G19^2+2*G20^2+G21^2+G22^2+G23^2+G24^2)/(9*(10-COUNTBLANK(G15:G16)-COUNTBLANK(G18:G24)-COUNTBLANK(G20)+0.5*(1-COUNTBLANK(G17))))*100))</f>
        <v/>
      </c>
      <c r="H25" s="200" t="str">
        <f>+IF(COUNTBLANK(H18:H24)&gt;4,"",((IF(COUNTBLANK(H15)=0,H15^2,0)+(H16)^2+0.5*(H17)^2+H18^2+H19^2+2*H20^2+H21^2+H22^2+H23^2+H24^2)/(9*(10-COUNTBLANK(H15:H16)-COUNTBLANK(H18:H24)-COUNTBLANK(H20)+0.5*(1-COUNTBLANK(H17))))*100))</f>
        <v/>
      </c>
      <c r="I25" s="200" t="str">
        <f t="shared" ref="I25:AH25" si="1">+IF(COUNTBLANK(I18:I24)&gt;4,"",((IF(COUNTBLANK(I15)=0,I15^2,0)+(I16)^2+0.5*(I17)^2+I18^2+I19^2+2*I20^2+I21^2+I22^2+I23^2+I24^2)/(9*(10-COUNTBLANK(I15:I16)-COUNTBLANK(I18:I24)-COUNTBLANK(I20)+0.5*(1-COUNTBLANK(I17))))*100))</f>
        <v/>
      </c>
      <c r="J25" s="200" t="str">
        <f t="shared" si="1"/>
        <v/>
      </c>
      <c r="K25" s="200" t="str">
        <f t="shared" si="1"/>
        <v/>
      </c>
      <c r="L25" s="200" t="str">
        <f t="shared" si="1"/>
        <v/>
      </c>
      <c r="M25" s="200" t="str">
        <f t="shared" si="1"/>
        <v/>
      </c>
      <c r="N25" s="200" t="str">
        <f t="shared" si="1"/>
        <v/>
      </c>
      <c r="O25" s="200" t="str">
        <f t="shared" si="1"/>
        <v/>
      </c>
      <c r="P25" s="200" t="str">
        <f t="shared" si="1"/>
        <v/>
      </c>
      <c r="Q25" s="200" t="str">
        <f t="shared" si="1"/>
        <v/>
      </c>
      <c r="R25" s="200" t="str">
        <f t="shared" si="1"/>
        <v/>
      </c>
      <c r="S25" s="200" t="str">
        <f t="shared" si="1"/>
        <v/>
      </c>
      <c r="T25" s="200" t="str">
        <f t="shared" si="1"/>
        <v/>
      </c>
      <c r="U25" s="200" t="str">
        <f t="shared" si="1"/>
        <v/>
      </c>
      <c r="V25" s="200" t="str">
        <f t="shared" si="1"/>
        <v/>
      </c>
      <c r="W25" s="200" t="str">
        <f t="shared" si="1"/>
        <v/>
      </c>
      <c r="X25" s="200" t="str">
        <f t="shared" si="1"/>
        <v/>
      </c>
      <c r="Y25" s="200" t="str">
        <f t="shared" si="1"/>
        <v/>
      </c>
      <c r="Z25" s="200" t="str">
        <f t="shared" si="1"/>
        <v/>
      </c>
      <c r="AA25" s="200" t="str">
        <f t="shared" si="1"/>
        <v/>
      </c>
      <c r="AB25" s="200" t="str">
        <f t="shared" si="1"/>
        <v/>
      </c>
      <c r="AC25" s="200" t="str">
        <f t="shared" si="1"/>
        <v/>
      </c>
      <c r="AD25" s="200" t="str">
        <f t="shared" si="1"/>
        <v/>
      </c>
      <c r="AE25" s="200" t="str">
        <f t="shared" si="1"/>
        <v/>
      </c>
      <c r="AF25" s="200" t="str">
        <f t="shared" si="1"/>
        <v/>
      </c>
      <c r="AG25" s="200" t="str">
        <f t="shared" si="1"/>
        <v/>
      </c>
      <c r="AH25" s="201">
        <f t="shared" si="1"/>
        <v>0</v>
      </c>
      <c r="AI25" s="229"/>
      <c r="AJ25" s="96"/>
    </row>
    <row r="26" spans="2:36" ht="17" thickBot="1" x14ac:dyDescent="0.25">
      <c r="B26" s="94"/>
      <c r="C26" s="116" t="s">
        <v>140</v>
      </c>
      <c r="D26" s="204" t="str">
        <f>+IF(D25="","",IF(D25&gt;=30,3,IF(D25&gt;=10,2,IF(MAX(D16:D24)=3,2,IF(D25&lt;&gt;0,1,0)))))</f>
        <v/>
      </c>
      <c r="E26" s="159" t="str">
        <f t="shared" ref="E26" si="2">+IF(E25="","",IF(E25&gt;=30,3,IF(E25&gt;=10,2,IF(MAX(E16:E24)=3,2,IF(E25&lt;&gt;0,1,0)))))</f>
        <v/>
      </c>
      <c r="F26" s="159" t="str">
        <f>+IF(F25="","",IF(F25&gt;=30,3,IF(F25&gt;=10,2,IF(MAX(F16:F24)=3,2,IF(F25&lt;&gt;0,1,0)))))</f>
        <v/>
      </c>
      <c r="G26" s="159" t="str">
        <f>+IF(G25="","",IF(G25&gt;=30,3,IF(G25&gt;=10,2,IF(MAX(G16:G24)=3,2,IF(G25&lt;&gt;0,1,0)))))</f>
        <v/>
      </c>
      <c r="H26" s="159" t="str">
        <f t="shared" ref="H26:AH26" si="3">+IF(H25="","",IF(H25&gt;=30,3,IF(H25&gt;=10,2,IF(MAX(H16:H24)=3,2,IF(H25&lt;&gt;0,1,0)))))</f>
        <v/>
      </c>
      <c r="I26" s="159" t="str">
        <f t="shared" si="3"/>
        <v/>
      </c>
      <c r="J26" s="159" t="str">
        <f t="shared" si="3"/>
        <v/>
      </c>
      <c r="K26" s="159" t="str">
        <f t="shared" si="3"/>
        <v/>
      </c>
      <c r="L26" s="159" t="str">
        <f t="shared" si="3"/>
        <v/>
      </c>
      <c r="M26" s="159" t="str">
        <f t="shared" si="3"/>
        <v/>
      </c>
      <c r="N26" s="159" t="str">
        <f t="shared" si="3"/>
        <v/>
      </c>
      <c r="O26" s="159" t="str">
        <f t="shared" si="3"/>
        <v/>
      </c>
      <c r="P26" s="159" t="str">
        <f t="shared" si="3"/>
        <v/>
      </c>
      <c r="Q26" s="159" t="str">
        <f t="shared" si="3"/>
        <v/>
      </c>
      <c r="R26" s="159" t="str">
        <f t="shared" si="3"/>
        <v/>
      </c>
      <c r="S26" s="159" t="str">
        <f t="shared" si="3"/>
        <v/>
      </c>
      <c r="T26" s="159" t="str">
        <f t="shared" si="3"/>
        <v/>
      </c>
      <c r="U26" s="159" t="str">
        <f t="shared" si="3"/>
        <v/>
      </c>
      <c r="V26" s="159" t="str">
        <f t="shared" si="3"/>
        <v/>
      </c>
      <c r="W26" s="159" t="str">
        <f t="shared" si="3"/>
        <v/>
      </c>
      <c r="X26" s="159" t="str">
        <f t="shared" si="3"/>
        <v/>
      </c>
      <c r="Y26" s="159" t="str">
        <f t="shared" si="3"/>
        <v/>
      </c>
      <c r="Z26" s="159" t="str">
        <f t="shared" si="3"/>
        <v/>
      </c>
      <c r="AA26" s="159" t="str">
        <f t="shared" si="3"/>
        <v/>
      </c>
      <c r="AB26" s="159" t="str">
        <f t="shared" si="3"/>
        <v/>
      </c>
      <c r="AC26" s="159" t="str">
        <f t="shared" si="3"/>
        <v/>
      </c>
      <c r="AD26" s="159" t="str">
        <f t="shared" si="3"/>
        <v/>
      </c>
      <c r="AE26" s="159" t="str">
        <f t="shared" si="3"/>
        <v/>
      </c>
      <c r="AF26" s="159" t="str">
        <f t="shared" si="3"/>
        <v/>
      </c>
      <c r="AG26" s="159" t="str">
        <f>+IF(AG25="","",IF(AG25&gt;=30,3,IF(AG25&gt;=10,2,IF(MAX(AG16:AG24)=3,2,IF(AG25&lt;&gt;0,1,0)))))</f>
        <v/>
      </c>
      <c r="AH26" s="160">
        <f t="shared" si="3"/>
        <v>0</v>
      </c>
      <c r="AI26" s="230"/>
      <c r="AJ26" s="96"/>
    </row>
    <row r="27" spans="2:36" ht="17" thickBot="1" x14ac:dyDescent="0.25">
      <c r="B27" s="94"/>
      <c r="C27" s="117"/>
      <c r="D27" s="140"/>
      <c r="E27" s="140"/>
      <c r="F27" s="140"/>
      <c r="G27" s="140"/>
      <c r="H27" s="140"/>
      <c r="I27" s="140"/>
      <c r="J27" s="140"/>
      <c r="K27" s="140"/>
      <c r="L27" s="140"/>
      <c r="M27" s="140"/>
      <c r="N27" s="140"/>
      <c r="O27" s="140"/>
      <c r="P27" s="140"/>
      <c r="Q27" s="140"/>
      <c r="R27" s="140"/>
      <c r="S27" s="140"/>
      <c r="T27" s="140"/>
      <c r="U27" s="140"/>
      <c r="V27" s="140"/>
      <c r="W27" s="140"/>
      <c r="X27" s="140"/>
      <c r="Y27" s="140"/>
      <c r="Z27" s="140"/>
      <c r="AA27" s="140"/>
      <c r="AB27" s="140"/>
      <c r="AC27" s="140"/>
      <c r="AD27" s="140"/>
      <c r="AE27" s="140"/>
      <c r="AF27" s="140"/>
      <c r="AG27" s="140"/>
      <c r="AH27" s="140"/>
      <c r="AI27" s="140"/>
      <c r="AJ27" s="96"/>
    </row>
    <row r="28" spans="2:36" ht="17" thickBot="1" x14ac:dyDescent="0.25">
      <c r="B28" s="94"/>
      <c r="C28" s="386"/>
      <c r="D28" s="388" t="s">
        <v>53</v>
      </c>
      <c r="E28" s="389"/>
      <c r="F28" s="389"/>
      <c r="G28" s="389"/>
      <c r="H28" s="389"/>
      <c r="I28" s="389"/>
      <c r="J28" s="389"/>
      <c r="K28" s="389"/>
      <c r="L28" s="389"/>
      <c r="M28" s="389"/>
      <c r="N28" s="389"/>
      <c r="O28" s="389"/>
      <c r="P28" s="389"/>
      <c r="Q28" s="389"/>
      <c r="R28" s="389"/>
      <c r="S28" s="389"/>
      <c r="T28" s="389"/>
      <c r="U28" s="389"/>
      <c r="V28" s="389"/>
      <c r="W28" s="389"/>
      <c r="X28" s="389"/>
      <c r="Y28" s="389"/>
      <c r="Z28" s="389"/>
      <c r="AA28" s="389"/>
      <c r="AB28" s="389"/>
      <c r="AC28" s="389"/>
      <c r="AD28" s="389"/>
      <c r="AE28" s="389"/>
      <c r="AF28" s="389"/>
      <c r="AG28" s="389"/>
      <c r="AH28" s="389"/>
      <c r="AI28" s="390"/>
      <c r="AJ28" s="96"/>
    </row>
    <row r="29" spans="2:36" ht="19" x14ac:dyDescent="0.2">
      <c r="B29" s="94"/>
      <c r="C29" s="387"/>
      <c r="D29" s="175">
        <v>1</v>
      </c>
      <c r="E29" s="169">
        <v>2</v>
      </c>
      <c r="F29" s="169">
        <v>3</v>
      </c>
      <c r="G29" s="169">
        <v>4</v>
      </c>
      <c r="H29" s="169">
        <v>5</v>
      </c>
      <c r="I29" s="169">
        <v>6</v>
      </c>
      <c r="J29" s="169">
        <v>7</v>
      </c>
      <c r="K29" s="169">
        <v>8</v>
      </c>
      <c r="L29" s="169">
        <v>9</v>
      </c>
      <c r="M29" s="169">
        <v>10</v>
      </c>
      <c r="N29" s="169">
        <v>11</v>
      </c>
      <c r="O29" s="169">
        <v>12</v>
      </c>
      <c r="P29" s="169">
        <v>13</v>
      </c>
      <c r="Q29" s="169">
        <v>14</v>
      </c>
      <c r="R29" s="169">
        <v>15</v>
      </c>
      <c r="S29" s="169">
        <v>16</v>
      </c>
      <c r="T29" s="169">
        <v>17</v>
      </c>
      <c r="U29" s="169">
        <v>18</v>
      </c>
      <c r="V29" s="169">
        <v>19</v>
      </c>
      <c r="W29" s="169">
        <v>20</v>
      </c>
      <c r="X29" s="169">
        <v>21</v>
      </c>
      <c r="Y29" s="169">
        <v>22</v>
      </c>
      <c r="Z29" s="169">
        <v>23</v>
      </c>
      <c r="AA29" s="169">
        <v>24</v>
      </c>
      <c r="AB29" s="169">
        <v>25</v>
      </c>
      <c r="AC29" s="169">
        <v>26</v>
      </c>
      <c r="AD29" s="169">
        <v>27</v>
      </c>
      <c r="AE29" s="169">
        <v>28</v>
      </c>
      <c r="AF29" s="169">
        <v>29</v>
      </c>
      <c r="AG29" s="169">
        <v>30</v>
      </c>
      <c r="AH29" s="119"/>
      <c r="AI29" s="128" t="s">
        <v>61</v>
      </c>
      <c r="AJ29" s="96"/>
    </row>
    <row r="30" spans="2:36" ht="19" x14ac:dyDescent="0.2">
      <c r="B30" s="94"/>
      <c r="C30" s="148" t="s">
        <v>33</v>
      </c>
      <c r="D30" s="143"/>
      <c r="E30" s="107"/>
      <c r="F30" s="107"/>
      <c r="G30" s="107"/>
      <c r="H30" s="107"/>
      <c r="I30" s="107"/>
      <c r="J30" s="107"/>
      <c r="K30" s="108"/>
      <c r="L30" s="108"/>
      <c r="M30" s="108"/>
      <c r="N30" s="107"/>
      <c r="O30" s="107"/>
      <c r="P30" s="107"/>
      <c r="Q30" s="107"/>
      <c r="R30" s="107"/>
      <c r="S30" s="107"/>
      <c r="T30" s="107"/>
      <c r="U30" s="107"/>
      <c r="V30" s="107"/>
      <c r="W30" s="107"/>
      <c r="X30" s="107"/>
      <c r="Y30" s="107"/>
      <c r="Z30" s="108"/>
      <c r="AA30" s="108"/>
      <c r="AB30" s="108"/>
      <c r="AC30" s="107"/>
      <c r="AD30" s="107"/>
      <c r="AE30" s="107"/>
      <c r="AF30" s="107"/>
      <c r="AG30" s="107"/>
      <c r="AH30" s="119"/>
      <c r="AI30" s="231"/>
      <c r="AJ30" s="96"/>
    </row>
    <row r="31" spans="2:36" ht="19" x14ac:dyDescent="0.2">
      <c r="B31" s="94"/>
      <c r="C31" s="118" t="s">
        <v>3</v>
      </c>
      <c r="D31" s="151"/>
      <c r="E31" s="108"/>
      <c r="F31" s="108"/>
      <c r="G31" s="108"/>
      <c r="H31" s="108"/>
      <c r="I31" s="108"/>
      <c r="J31" s="108"/>
      <c r="K31" s="108"/>
      <c r="L31" s="108"/>
      <c r="M31" s="108"/>
      <c r="N31" s="108"/>
      <c r="O31" s="108"/>
      <c r="P31" s="108"/>
      <c r="Q31" s="108"/>
      <c r="R31" s="108"/>
      <c r="S31" s="108"/>
      <c r="T31" s="108"/>
      <c r="U31" s="108"/>
      <c r="V31" s="108"/>
      <c r="W31" s="108"/>
      <c r="X31" s="108"/>
      <c r="Y31" s="108"/>
      <c r="Z31" s="108"/>
      <c r="AA31" s="108"/>
      <c r="AB31" s="108"/>
      <c r="AC31" s="108"/>
      <c r="AD31" s="108"/>
      <c r="AE31" s="108"/>
      <c r="AF31" s="108"/>
      <c r="AG31" s="108"/>
      <c r="AH31" s="119"/>
      <c r="AI31" s="171" t="str">
        <f>IF(COUNTBLANK(D31:AG31)=30,"",AVERAGE(D31:AG31))</f>
        <v/>
      </c>
      <c r="AJ31" s="96"/>
    </row>
    <row r="32" spans="2:36" ht="19" x14ac:dyDescent="0.2">
      <c r="B32" s="94"/>
      <c r="C32" s="148" t="s">
        <v>34</v>
      </c>
      <c r="D32" s="143"/>
      <c r="E32" s="107"/>
      <c r="F32" s="107"/>
      <c r="G32" s="107"/>
      <c r="H32" s="107"/>
      <c r="I32" s="107"/>
      <c r="J32" s="107"/>
      <c r="K32" s="108"/>
      <c r="L32" s="108"/>
      <c r="M32" s="108"/>
      <c r="N32" s="107"/>
      <c r="O32" s="107"/>
      <c r="P32" s="107"/>
      <c r="Q32" s="107"/>
      <c r="R32" s="107"/>
      <c r="S32" s="107"/>
      <c r="T32" s="107"/>
      <c r="U32" s="107"/>
      <c r="V32" s="107"/>
      <c r="W32" s="107"/>
      <c r="X32" s="107"/>
      <c r="Y32" s="107"/>
      <c r="Z32" s="108"/>
      <c r="AA32" s="108"/>
      <c r="AB32" s="108"/>
      <c r="AC32" s="107"/>
      <c r="AD32" s="107"/>
      <c r="AE32" s="107"/>
      <c r="AF32" s="107"/>
      <c r="AG32" s="107"/>
      <c r="AH32" s="119"/>
      <c r="AI32" s="171" t="str">
        <f t="shared" ref="AI32:AI39" si="4">IF(COUNTBLANK(D32:AG32)=30,"",AVERAGE(D32:AG32))</f>
        <v/>
      </c>
      <c r="AJ32" s="96"/>
    </row>
    <row r="33" spans="2:36" ht="19" x14ac:dyDescent="0.2">
      <c r="B33" s="94"/>
      <c r="C33" s="118" t="s">
        <v>35</v>
      </c>
      <c r="D33" s="143"/>
      <c r="E33" s="107"/>
      <c r="F33" s="107"/>
      <c r="G33" s="107"/>
      <c r="H33" s="107"/>
      <c r="I33" s="107"/>
      <c r="J33" s="107"/>
      <c r="K33" s="108"/>
      <c r="L33" s="108"/>
      <c r="M33" s="108"/>
      <c r="N33" s="107"/>
      <c r="O33" s="108"/>
      <c r="P33" s="107"/>
      <c r="Q33" s="107"/>
      <c r="R33" s="107"/>
      <c r="S33" s="107"/>
      <c r="T33" s="107"/>
      <c r="U33" s="107"/>
      <c r="V33" s="107"/>
      <c r="W33" s="107"/>
      <c r="X33" s="107"/>
      <c r="Y33" s="107"/>
      <c r="Z33" s="108"/>
      <c r="AA33" s="108"/>
      <c r="AB33" s="108"/>
      <c r="AC33" s="107"/>
      <c r="AD33" s="108"/>
      <c r="AE33" s="107"/>
      <c r="AF33" s="107"/>
      <c r="AG33" s="107"/>
      <c r="AH33" s="119"/>
      <c r="AI33" s="171" t="str">
        <f t="shared" si="4"/>
        <v/>
      </c>
      <c r="AJ33" s="96"/>
    </row>
    <row r="34" spans="2:36" ht="19" x14ac:dyDescent="0.2">
      <c r="B34" s="94"/>
      <c r="C34" s="118" t="s">
        <v>36</v>
      </c>
      <c r="D34" s="143"/>
      <c r="E34" s="107"/>
      <c r="F34" s="107"/>
      <c r="G34" s="107"/>
      <c r="H34" s="107"/>
      <c r="I34" s="107"/>
      <c r="J34" s="107"/>
      <c r="K34" s="108"/>
      <c r="L34" s="108"/>
      <c r="M34" s="108"/>
      <c r="N34" s="107"/>
      <c r="O34" s="108"/>
      <c r="P34" s="107"/>
      <c r="Q34" s="107"/>
      <c r="R34" s="107"/>
      <c r="S34" s="107"/>
      <c r="T34" s="107"/>
      <c r="U34" s="107"/>
      <c r="V34" s="107"/>
      <c r="W34" s="107"/>
      <c r="X34" s="107"/>
      <c r="Y34" s="107"/>
      <c r="Z34" s="108"/>
      <c r="AA34" s="108"/>
      <c r="AB34" s="108"/>
      <c r="AC34" s="107"/>
      <c r="AD34" s="108"/>
      <c r="AE34" s="107"/>
      <c r="AF34" s="107"/>
      <c r="AG34" s="107"/>
      <c r="AH34" s="119"/>
      <c r="AI34" s="171" t="str">
        <f t="shared" si="4"/>
        <v/>
      </c>
      <c r="AJ34" s="96"/>
    </row>
    <row r="35" spans="2:36" ht="19" x14ac:dyDescent="0.2">
      <c r="B35" s="94"/>
      <c r="C35" s="147" t="s">
        <v>37</v>
      </c>
      <c r="D35" s="143"/>
      <c r="E35" s="107"/>
      <c r="F35" s="107"/>
      <c r="G35" s="107"/>
      <c r="H35" s="107"/>
      <c r="I35" s="107"/>
      <c r="J35" s="107"/>
      <c r="K35" s="108"/>
      <c r="L35" s="108"/>
      <c r="M35" s="108"/>
      <c r="N35" s="107"/>
      <c r="O35" s="108"/>
      <c r="P35" s="107"/>
      <c r="Q35" s="107"/>
      <c r="R35" s="107"/>
      <c r="S35" s="107"/>
      <c r="T35" s="107"/>
      <c r="U35" s="107"/>
      <c r="V35" s="107"/>
      <c r="W35" s="107"/>
      <c r="X35" s="107"/>
      <c r="Y35" s="107"/>
      <c r="Z35" s="108"/>
      <c r="AA35" s="108"/>
      <c r="AB35" s="108"/>
      <c r="AC35" s="107"/>
      <c r="AD35" s="108"/>
      <c r="AE35" s="107"/>
      <c r="AF35" s="107"/>
      <c r="AG35" s="107"/>
      <c r="AH35" s="119"/>
      <c r="AI35" s="171" t="str">
        <f t="shared" si="4"/>
        <v/>
      </c>
      <c r="AJ35" s="96"/>
    </row>
    <row r="36" spans="2:36" ht="19" x14ac:dyDescent="0.2">
      <c r="B36" s="94"/>
      <c r="C36" s="118" t="s">
        <v>38</v>
      </c>
      <c r="D36" s="143"/>
      <c r="E36" s="107"/>
      <c r="F36" s="107"/>
      <c r="G36" s="107"/>
      <c r="H36" s="107"/>
      <c r="I36" s="107"/>
      <c r="J36" s="107"/>
      <c r="K36" s="108"/>
      <c r="L36" s="108"/>
      <c r="M36" s="108"/>
      <c r="N36" s="107"/>
      <c r="O36" s="108"/>
      <c r="P36" s="107"/>
      <c r="Q36" s="107"/>
      <c r="R36" s="107"/>
      <c r="S36" s="107"/>
      <c r="T36" s="107"/>
      <c r="U36" s="107"/>
      <c r="V36" s="107"/>
      <c r="W36" s="107"/>
      <c r="X36" s="107"/>
      <c r="Y36" s="107"/>
      <c r="Z36" s="108"/>
      <c r="AA36" s="108"/>
      <c r="AB36" s="108"/>
      <c r="AC36" s="107"/>
      <c r="AD36" s="108"/>
      <c r="AE36" s="107"/>
      <c r="AF36" s="107"/>
      <c r="AG36" s="107"/>
      <c r="AH36" s="119"/>
      <c r="AI36" s="171" t="str">
        <f t="shared" si="4"/>
        <v/>
      </c>
      <c r="AJ36" s="96"/>
    </row>
    <row r="37" spans="2:36" ht="19" x14ac:dyDescent="0.2">
      <c r="B37" s="94"/>
      <c r="C37" s="148" t="s">
        <v>141</v>
      </c>
      <c r="D37" s="143"/>
      <c r="E37" s="107"/>
      <c r="F37" s="107"/>
      <c r="G37" s="107"/>
      <c r="H37" s="107"/>
      <c r="I37" s="107"/>
      <c r="J37" s="107"/>
      <c r="K37" s="108"/>
      <c r="L37" s="108"/>
      <c r="M37" s="108"/>
      <c r="N37" s="107"/>
      <c r="O37" s="108"/>
      <c r="P37" s="107"/>
      <c r="Q37" s="107"/>
      <c r="R37" s="107"/>
      <c r="S37" s="107"/>
      <c r="T37" s="107"/>
      <c r="U37" s="107"/>
      <c r="V37" s="107"/>
      <c r="W37" s="107"/>
      <c r="X37" s="107"/>
      <c r="Y37" s="107"/>
      <c r="Z37" s="108"/>
      <c r="AA37" s="108"/>
      <c r="AB37" s="108"/>
      <c r="AC37" s="107"/>
      <c r="AD37" s="108"/>
      <c r="AE37" s="107"/>
      <c r="AF37" s="107"/>
      <c r="AG37" s="107"/>
      <c r="AH37" s="119"/>
      <c r="AI37" s="171" t="str">
        <f t="shared" si="4"/>
        <v/>
      </c>
      <c r="AJ37" s="96"/>
    </row>
    <row r="38" spans="2:36" ht="19" x14ac:dyDescent="0.2">
      <c r="B38" s="94"/>
      <c r="C38" s="118" t="s">
        <v>39</v>
      </c>
      <c r="D38" s="143"/>
      <c r="E38" s="107"/>
      <c r="F38" s="107"/>
      <c r="G38" s="107"/>
      <c r="H38" s="107"/>
      <c r="I38" s="107"/>
      <c r="J38" s="107"/>
      <c r="K38" s="108"/>
      <c r="L38" s="108"/>
      <c r="M38" s="108"/>
      <c r="N38" s="107"/>
      <c r="O38" s="108"/>
      <c r="P38" s="107"/>
      <c r="Q38" s="107"/>
      <c r="R38" s="107"/>
      <c r="S38" s="107"/>
      <c r="T38" s="107"/>
      <c r="U38" s="107"/>
      <c r="V38" s="107"/>
      <c r="W38" s="107"/>
      <c r="X38" s="107"/>
      <c r="Y38" s="107"/>
      <c r="Z38" s="108"/>
      <c r="AA38" s="108"/>
      <c r="AB38" s="108"/>
      <c r="AC38" s="107"/>
      <c r="AD38" s="108"/>
      <c r="AE38" s="107"/>
      <c r="AF38" s="107"/>
      <c r="AG38" s="107"/>
      <c r="AH38" s="119"/>
      <c r="AI38" s="171" t="str">
        <f t="shared" si="4"/>
        <v/>
      </c>
      <c r="AJ38" s="96"/>
    </row>
    <row r="39" spans="2:36" ht="19" x14ac:dyDescent="0.2">
      <c r="B39" s="94"/>
      <c r="C39" s="118" t="s">
        <v>40</v>
      </c>
      <c r="D39" s="143"/>
      <c r="E39" s="107"/>
      <c r="F39" s="107"/>
      <c r="G39" s="107"/>
      <c r="H39" s="107"/>
      <c r="I39" s="107"/>
      <c r="J39" s="107"/>
      <c r="K39" s="108"/>
      <c r="L39" s="108"/>
      <c r="M39" s="108"/>
      <c r="N39" s="107"/>
      <c r="O39" s="108"/>
      <c r="P39" s="107"/>
      <c r="Q39" s="107"/>
      <c r="R39" s="107"/>
      <c r="S39" s="107"/>
      <c r="T39" s="107"/>
      <c r="U39" s="107"/>
      <c r="V39" s="107"/>
      <c r="W39" s="107"/>
      <c r="X39" s="107"/>
      <c r="Y39" s="107"/>
      <c r="Z39" s="108"/>
      <c r="AA39" s="108"/>
      <c r="AB39" s="108"/>
      <c r="AC39" s="107"/>
      <c r="AD39" s="108"/>
      <c r="AE39" s="107"/>
      <c r="AF39" s="107"/>
      <c r="AG39" s="107"/>
      <c r="AH39" s="119"/>
      <c r="AI39" s="171" t="str">
        <f t="shared" si="4"/>
        <v/>
      </c>
      <c r="AJ39" s="96"/>
    </row>
    <row r="40" spans="2:36" ht="20" thickBot="1" x14ac:dyDescent="0.25">
      <c r="B40" s="94"/>
      <c r="C40" s="114" t="s">
        <v>142</v>
      </c>
      <c r="D40" s="144"/>
      <c r="E40" s="109"/>
      <c r="F40" s="109"/>
      <c r="G40" s="109"/>
      <c r="H40" s="109"/>
      <c r="I40" s="109"/>
      <c r="J40" s="109"/>
      <c r="K40" s="110"/>
      <c r="L40" s="110"/>
      <c r="M40" s="110"/>
      <c r="N40" s="109"/>
      <c r="O40" s="110"/>
      <c r="P40" s="109"/>
      <c r="Q40" s="109"/>
      <c r="R40" s="109"/>
      <c r="S40" s="109"/>
      <c r="T40" s="109"/>
      <c r="U40" s="109"/>
      <c r="V40" s="109"/>
      <c r="W40" s="109"/>
      <c r="X40" s="109"/>
      <c r="Y40" s="109"/>
      <c r="Z40" s="110"/>
      <c r="AA40" s="110"/>
      <c r="AB40" s="110"/>
      <c r="AC40" s="109"/>
      <c r="AD40" s="110"/>
      <c r="AE40" s="109"/>
      <c r="AF40" s="109"/>
      <c r="AG40" s="109"/>
      <c r="AH40" s="120"/>
      <c r="AI40" s="232"/>
      <c r="AJ40" s="96"/>
    </row>
    <row r="41" spans="2:36" ht="19" x14ac:dyDescent="0.2">
      <c r="B41" s="94"/>
      <c r="C41" s="129" t="s">
        <v>143</v>
      </c>
      <c r="D41" s="150"/>
      <c r="E41" s="113"/>
      <c r="F41" s="113"/>
      <c r="G41" s="113"/>
      <c r="H41" s="113"/>
      <c r="I41" s="113"/>
      <c r="J41" s="113"/>
      <c r="K41" s="113"/>
      <c r="L41" s="113"/>
      <c r="M41" s="113"/>
      <c r="N41" s="113"/>
      <c r="O41" s="113"/>
      <c r="P41" s="113"/>
      <c r="Q41" s="113"/>
      <c r="R41" s="113"/>
      <c r="S41" s="113"/>
      <c r="T41" s="113"/>
      <c r="U41" s="113"/>
      <c r="V41" s="113"/>
      <c r="W41" s="113"/>
      <c r="X41" s="113"/>
      <c r="Y41" s="113"/>
      <c r="Z41" s="113"/>
      <c r="AA41" s="113"/>
      <c r="AB41" s="113"/>
      <c r="AC41" s="113"/>
      <c r="AD41" s="113"/>
      <c r="AE41" s="113"/>
      <c r="AF41" s="113"/>
      <c r="AG41" s="113"/>
      <c r="AH41" s="218"/>
      <c r="AI41" s="219" t="str">
        <f>IF(COUNTBLANK(D41:AG41)=30,"",AVERAGE(D41:AG41))</f>
        <v/>
      </c>
      <c r="AJ41" s="96"/>
    </row>
    <row r="42" spans="2:36" ht="19" x14ac:dyDescent="0.2">
      <c r="B42" s="94"/>
      <c r="C42" s="130" t="s">
        <v>41</v>
      </c>
      <c r="D42" s="151"/>
      <c r="E42" s="108"/>
      <c r="F42" s="108"/>
      <c r="G42" s="108"/>
      <c r="H42" s="108"/>
      <c r="I42" s="108"/>
      <c r="J42" s="108"/>
      <c r="K42" s="108"/>
      <c r="L42" s="108"/>
      <c r="M42" s="108"/>
      <c r="N42" s="108"/>
      <c r="O42" s="108"/>
      <c r="P42" s="108"/>
      <c r="Q42" s="108"/>
      <c r="R42" s="108"/>
      <c r="S42" s="108"/>
      <c r="T42" s="108"/>
      <c r="U42" s="108"/>
      <c r="V42" s="108"/>
      <c r="W42" s="108"/>
      <c r="X42" s="108"/>
      <c r="Y42" s="108"/>
      <c r="Z42" s="108"/>
      <c r="AA42" s="108"/>
      <c r="AB42" s="108"/>
      <c r="AC42" s="108"/>
      <c r="AD42" s="108"/>
      <c r="AE42" s="108"/>
      <c r="AF42" s="108"/>
      <c r="AG42" s="108"/>
      <c r="AH42" s="119"/>
      <c r="AI42" s="171" t="str">
        <f>IF(COUNTBLANK(D42:AG42)=30,"",AVERAGE(D42:AG42))</f>
        <v/>
      </c>
      <c r="AJ42" s="96"/>
    </row>
    <row r="43" spans="2:36" ht="19" x14ac:dyDescent="0.2">
      <c r="B43" s="94"/>
      <c r="C43" s="130" t="s">
        <v>42</v>
      </c>
      <c r="D43" s="151"/>
      <c r="E43" s="108"/>
      <c r="F43" s="108"/>
      <c r="G43" s="108"/>
      <c r="H43" s="108"/>
      <c r="I43" s="108"/>
      <c r="J43" s="108"/>
      <c r="K43" s="108"/>
      <c r="L43" s="108"/>
      <c r="M43" s="108"/>
      <c r="N43" s="108"/>
      <c r="O43" s="108"/>
      <c r="P43" s="108"/>
      <c r="Q43" s="108"/>
      <c r="R43" s="108"/>
      <c r="S43" s="108"/>
      <c r="T43" s="108"/>
      <c r="U43" s="108"/>
      <c r="V43" s="108"/>
      <c r="W43" s="108"/>
      <c r="X43" s="108"/>
      <c r="Y43" s="108"/>
      <c r="Z43" s="108"/>
      <c r="AA43" s="108"/>
      <c r="AB43" s="108"/>
      <c r="AC43" s="108"/>
      <c r="AD43" s="108"/>
      <c r="AE43" s="108"/>
      <c r="AF43" s="108"/>
      <c r="AG43" s="108"/>
      <c r="AH43" s="119"/>
      <c r="AI43" s="171" t="str">
        <f t="shared" ref="AI43:AI48" si="5">IF(COUNTBLANK(D43:AG43)=30,"",AVERAGE(D43:AG43))</f>
        <v/>
      </c>
      <c r="AJ43" s="96"/>
    </row>
    <row r="44" spans="2:36" ht="19" x14ac:dyDescent="0.2">
      <c r="B44" s="94"/>
      <c r="C44" s="130" t="s">
        <v>43</v>
      </c>
      <c r="D44" s="151"/>
      <c r="E44" s="108"/>
      <c r="F44" s="108"/>
      <c r="G44" s="108"/>
      <c r="H44" s="108"/>
      <c r="I44" s="108"/>
      <c r="J44" s="108"/>
      <c r="K44" s="108"/>
      <c r="L44" s="108"/>
      <c r="M44" s="108"/>
      <c r="N44" s="108"/>
      <c r="O44" s="108"/>
      <c r="P44" s="108"/>
      <c r="Q44" s="108"/>
      <c r="R44" s="108"/>
      <c r="S44" s="108"/>
      <c r="T44" s="108"/>
      <c r="U44" s="108"/>
      <c r="V44" s="108"/>
      <c r="W44" s="108"/>
      <c r="X44" s="108"/>
      <c r="Y44" s="108"/>
      <c r="Z44" s="108"/>
      <c r="AA44" s="108"/>
      <c r="AB44" s="108"/>
      <c r="AC44" s="108"/>
      <c r="AD44" s="108"/>
      <c r="AE44" s="108"/>
      <c r="AF44" s="108"/>
      <c r="AG44" s="108"/>
      <c r="AH44" s="119"/>
      <c r="AI44" s="171" t="str">
        <f t="shared" si="5"/>
        <v/>
      </c>
      <c r="AJ44" s="96"/>
    </row>
    <row r="45" spans="2:36" ht="19" x14ac:dyDescent="0.2">
      <c r="B45" s="94"/>
      <c r="C45" s="130" t="s">
        <v>144</v>
      </c>
      <c r="D45" s="151"/>
      <c r="E45" s="108"/>
      <c r="F45" s="108"/>
      <c r="G45" s="108"/>
      <c r="H45" s="108"/>
      <c r="I45" s="108"/>
      <c r="J45" s="108"/>
      <c r="K45" s="108"/>
      <c r="L45" s="108"/>
      <c r="M45" s="108"/>
      <c r="N45" s="108"/>
      <c r="O45" s="108"/>
      <c r="P45" s="108"/>
      <c r="Q45" s="108"/>
      <c r="R45" s="108"/>
      <c r="S45" s="108"/>
      <c r="T45" s="108"/>
      <c r="U45" s="108"/>
      <c r="V45" s="108"/>
      <c r="W45" s="108"/>
      <c r="X45" s="108"/>
      <c r="Y45" s="108"/>
      <c r="Z45" s="108"/>
      <c r="AA45" s="108"/>
      <c r="AB45" s="108"/>
      <c r="AC45" s="108"/>
      <c r="AD45" s="108"/>
      <c r="AE45" s="108"/>
      <c r="AF45" s="108"/>
      <c r="AG45" s="108"/>
      <c r="AH45" s="119"/>
      <c r="AI45" s="171" t="str">
        <f t="shared" si="5"/>
        <v/>
      </c>
      <c r="AJ45" s="96"/>
    </row>
    <row r="46" spans="2:36" ht="20" thickBot="1" x14ac:dyDescent="0.25">
      <c r="B46" s="94"/>
      <c r="C46" s="131" t="s">
        <v>44</v>
      </c>
      <c r="D46" s="22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110"/>
      <c r="AE46" s="110"/>
      <c r="AF46" s="110"/>
      <c r="AG46" s="110"/>
      <c r="AH46" s="120"/>
      <c r="AI46" s="176" t="str">
        <f>IF(COUNTBLANK(D46:AG46)=30,"",AVERAGE(D46:AG46))</f>
        <v/>
      </c>
      <c r="AJ46" s="96"/>
    </row>
    <row r="47" spans="2:36" ht="19" x14ac:dyDescent="0.2">
      <c r="B47" s="94"/>
      <c r="C47" s="129" t="s">
        <v>45</v>
      </c>
      <c r="D47" s="145"/>
      <c r="E47" s="112"/>
      <c r="F47" s="112"/>
      <c r="G47" s="112"/>
      <c r="H47" s="112"/>
      <c r="I47" s="112"/>
      <c r="J47" s="112"/>
      <c r="K47" s="113"/>
      <c r="L47" s="113"/>
      <c r="M47" s="113"/>
      <c r="N47" s="112"/>
      <c r="O47" s="112"/>
      <c r="P47" s="112"/>
      <c r="Q47" s="112"/>
      <c r="R47" s="112"/>
      <c r="S47" s="112"/>
      <c r="T47" s="112"/>
      <c r="U47" s="112"/>
      <c r="V47" s="112"/>
      <c r="W47" s="112"/>
      <c r="X47" s="112"/>
      <c r="Y47" s="113"/>
      <c r="Z47" s="113"/>
      <c r="AA47" s="113"/>
      <c r="AB47" s="112"/>
      <c r="AC47" s="112"/>
      <c r="AD47" s="112"/>
      <c r="AE47" s="112"/>
      <c r="AF47" s="112"/>
      <c r="AG47" s="112"/>
      <c r="AH47" s="218"/>
      <c r="AI47" s="132" t="str">
        <f t="shared" si="5"/>
        <v/>
      </c>
      <c r="AJ47" s="96"/>
    </row>
    <row r="48" spans="2:36" ht="19" x14ac:dyDescent="0.2">
      <c r="B48" s="94"/>
      <c r="C48" s="130" t="s">
        <v>46</v>
      </c>
      <c r="D48" s="143"/>
      <c r="E48" s="107"/>
      <c r="F48" s="107"/>
      <c r="G48" s="107"/>
      <c r="H48" s="107"/>
      <c r="I48" s="107"/>
      <c r="J48" s="107"/>
      <c r="K48" s="108"/>
      <c r="L48" s="108"/>
      <c r="M48" s="108"/>
      <c r="N48" s="107"/>
      <c r="O48" s="107"/>
      <c r="P48" s="107"/>
      <c r="Q48" s="107"/>
      <c r="R48" s="107"/>
      <c r="S48" s="107"/>
      <c r="T48" s="107"/>
      <c r="U48" s="107"/>
      <c r="V48" s="107"/>
      <c r="W48" s="107"/>
      <c r="X48" s="107"/>
      <c r="Y48" s="108"/>
      <c r="Z48" s="108"/>
      <c r="AA48" s="108"/>
      <c r="AB48" s="107"/>
      <c r="AC48" s="107"/>
      <c r="AD48" s="107"/>
      <c r="AE48" s="107"/>
      <c r="AF48" s="107"/>
      <c r="AG48" s="107"/>
      <c r="AH48" s="119"/>
      <c r="AI48" s="172" t="str">
        <f t="shared" si="5"/>
        <v/>
      </c>
      <c r="AJ48" s="96"/>
    </row>
    <row r="49" spans="1:41" ht="20" thickBot="1" x14ac:dyDescent="0.25">
      <c r="B49" s="94"/>
      <c r="C49" s="131" t="s">
        <v>47</v>
      </c>
      <c r="D49" s="144"/>
      <c r="E49" s="109"/>
      <c r="F49" s="109"/>
      <c r="G49" s="109"/>
      <c r="H49" s="109"/>
      <c r="I49" s="109"/>
      <c r="J49" s="109"/>
      <c r="K49" s="110"/>
      <c r="L49" s="110"/>
      <c r="M49" s="110"/>
      <c r="N49" s="109"/>
      <c r="O49" s="109"/>
      <c r="P49" s="109"/>
      <c r="Q49" s="109"/>
      <c r="R49" s="109"/>
      <c r="S49" s="109"/>
      <c r="T49" s="109"/>
      <c r="U49" s="109"/>
      <c r="V49" s="109"/>
      <c r="W49" s="109"/>
      <c r="X49" s="109"/>
      <c r="Y49" s="110"/>
      <c r="Z49" s="110"/>
      <c r="AA49" s="110"/>
      <c r="AB49" s="109"/>
      <c r="AC49" s="109"/>
      <c r="AD49" s="109"/>
      <c r="AE49" s="109"/>
      <c r="AF49" s="109"/>
      <c r="AG49" s="109"/>
      <c r="AH49" s="120"/>
      <c r="AI49" s="226" t="str">
        <f>IF(COUNTBLANK(D49:AG49)=30,"",AVERAGE(D49:AG49))</f>
        <v/>
      </c>
      <c r="AJ49" s="96"/>
    </row>
    <row r="50" spans="1:41" ht="17" thickBot="1" x14ac:dyDescent="0.25">
      <c r="A50" s="51"/>
      <c r="B50" s="94"/>
      <c r="C50" s="221" t="s">
        <v>145</v>
      </c>
      <c r="D50" s="222" t="str">
        <f>IF(COUNTBLANK(D41:D49)=9,"",IF(SUM(D41:D49)&gt;0,0,IF(COUNTBLANK(D41:D49)&lt;&gt;0,"",1)))</f>
        <v/>
      </c>
      <c r="E50" s="222" t="str">
        <f t="shared" ref="E50:AG50" si="6">IF(COUNTBLANK(E41:E49)=9,"",IF(SUM(E41:E49)&gt;0,0,IF(COUNTBLANK(E41:E49)&lt;&gt;0,"",1)))</f>
        <v/>
      </c>
      <c r="F50" s="222" t="str">
        <f t="shared" si="6"/>
        <v/>
      </c>
      <c r="G50" s="222" t="str">
        <f t="shared" si="6"/>
        <v/>
      </c>
      <c r="H50" s="222" t="str">
        <f t="shared" si="6"/>
        <v/>
      </c>
      <c r="I50" s="222" t="str">
        <f t="shared" si="6"/>
        <v/>
      </c>
      <c r="J50" s="222" t="str">
        <f t="shared" si="6"/>
        <v/>
      </c>
      <c r="K50" s="222" t="str">
        <f t="shared" si="6"/>
        <v/>
      </c>
      <c r="L50" s="222" t="str">
        <f t="shared" si="6"/>
        <v/>
      </c>
      <c r="M50" s="222" t="str">
        <f t="shared" si="6"/>
        <v/>
      </c>
      <c r="N50" s="222" t="str">
        <f t="shared" si="6"/>
        <v/>
      </c>
      <c r="O50" s="222" t="str">
        <f t="shared" si="6"/>
        <v/>
      </c>
      <c r="P50" s="222" t="str">
        <f t="shared" si="6"/>
        <v/>
      </c>
      <c r="Q50" s="222" t="str">
        <f t="shared" si="6"/>
        <v/>
      </c>
      <c r="R50" s="222" t="str">
        <f t="shared" si="6"/>
        <v/>
      </c>
      <c r="S50" s="222" t="str">
        <f t="shared" si="6"/>
        <v/>
      </c>
      <c r="T50" s="222" t="str">
        <f t="shared" si="6"/>
        <v/>
      </c>
      <c r="U50" s="222" t="str">
        <f t="shared" si="6"/>
        <v/>
      </c>
      <c r="V50" s="222" t="str">
        <f t="shared" si="6"/>
        <v/>
      </c>
      <c r="W50" s="222" t="str">
        <f t="shared" si="6"/>
        <v/>
      </c>
      <c r="X50" s="222" t="str">
        <f t="shared" si="6"/>
        <v/>
      </c>
      <c r="Y50" s="222" t="str">
        <f t="shared" si="6"/>
        <v/>
      </c>
      <c r="Z50" s="222" t="str">
        <f t="shared" si="6"/>
        <v/>
      </c>
      <c r="AA50" s="222" t="str">
        <f t="shared" si="6"/>
        <v/>
      </c>
      <c r="AB50" s="222" t="str">
        <f t="shared" si="6"/>
        <v/>
      </c>
      <c r="AC50" s="222" t="str">
        <f t="shared" si="6"/>
        <v/>
      </c>
      <c r="AD50" s="222" t="str">
        <f t="shared" si="6"/>
        <v/>
      </c>
      <c r="AE50" s="222" t="str">
        <f t="shared" si="6"/>
        <v/>
      </c>
      <c r="AF50" s="222" t="str">
        <f t="shared" si="6"/>
        <v/>
      </c>
      <c r="AG50" s="222" t="str">
        <f t="shared" si="6"/>
        <v/>
      </c>
      <c r="AH50" s="224" t="str">
        <f>IF(COUNTBLANK(AH41:AH49)&lt;&gt;0,"",IF(SUM(AH41:AH49)=0,1,0))</f>
        <v/>
      </c>
      <c r="AI50" s="225" t="str">
        <f>IF(COUNTBLANK(D50:AG50)=30,"",AVERAGE(D50:AG50))</f>
        <v/>
      </c>
      <c r="AJ50" s="96"/>
      <c r="AK50" s="51"/>
      <c r="AL50" s="51"/>
      <c r="AM50" s="51"/>
      <c r="AN50" s="51"/>
      <c r="AO50" s="51"/>
    </row>
    <row r="51" spans="1:41" ht="19" x14ac:dyDescent="0.2">
      <c r="B51" s="94"/>
      <c r="C51" s="101" t="s">
        <v>48</v>
      </c>
      <c r="D51" s="146"/>
      <c r="E51" s="115"/>
      <c r="F51" s="115"/>
      <c r="G51" s="115"/>
      <c r="H51" s="115"/>
      <c r="I51" s="115"/>
      <c r="J51" s="115"/>
      <c r="K51" s="102"/>
      <c r="L51" s="102"/>
      <c r="M51" s="102"/>
      <c r="N51" s="115"/>
      <c r="O51" s="115"/>
      <c r="P51" s="115"/>
      <c r="Q51" s="115"/>
      <c r="R51" s="115"/>
      <c r="S51" s="115"/>
      <c r="T51" s="115"/>
      <c r="U51" s="115"/>
      <c r="V51" s="115"/>
      <c r="W51" s="115"/>
      <c r="X51" s="115"/>
      <c r="Y51" s="115"/>
      <c r="Z51" s="102"/>
      <c r="AA51" s="102"/>
      <c r="AB51" s="102"/>
      <c r="AC51" s="115"/>
      <c r="AD51" s="115"/>
      <c r="AE51" s="115"/>
      <c r="AF51" s="115"/>
      <c r="AG51" s="115"/>
      <c r="AH51" s="121"/>
      <c r="AI51" s="177"/>
      <c r="AJ51" s="96"/>
    </row>
    <row r="52" spans="1:41" ht="19" x14ac:dyDescent="0.2">
      <c r="B52" s="94"/>
      <c r="C52" s="148" t="s">
        <v>49</v>
      </c>
      <c r="D52" s="143"/>
      <c r="E52" s="107"/>
      <c r="F52" s="107"/>
      <c r="G52" s="107"/>
      <c r="H52" s="107"/>
      <c r="I52" s="107"/>
      <c r="J52" s="107"/>
      <c r="K52" s="108"/>
      <c r="L52" s="108"/>
      <c r="M52" s="108"/>
      <c r="N52" s="107"/>
      <c r="O52" s="107"/>
      <c r="P52" s="107"/>
      <c r="Q52" s="107"/>
      <c r="R52" s="107"/>
      <c r="S52" s="107"/>
      <c r="T52" s="107"/>
      <c r="U52" s="107"/>
      <c r="V52" s="107"/>
      <c r="W52" s="107"/>
      <c r="X52" s="107"/>
      <c r="Y52" s="107"/>
      <c r="Z52" s="108"/>
      <c r="AA52" s="108"/>
      <c r="AB52" s="108"/>
      <c r="AC52" s="107"/>
      <c r="AD52" s="107"/>
      <c r="AE52" s="107"/>
      <c r="AF52" s="107"/>
      <c r="AG52" s="107"/>
      <c r="AH52" s="119"/>
      <c r="AI52" s="173"/>
      <c r="AJ52" s="96"/>
    </row>
    <row r="53" spans="1:41" ht="19" x14ac:dyDescent="0.2">
      <c r="B53" s="94"/>
      <c r="C53" s="148" t="s">
        <v>50</v>
      </c>
      <c r="D53" s="143"/>
      <c r="E53" s="107"/>
      <c r="F53" s="107"/>
      <c r="G53" s="107"/>
      <c r="H53" s="107"/>
      <c r="I53" s="107"/>
      <c r="J53" s="107"/>
      <c r="K53" s="108"/>
      <c r="L53" s="108"/>
      <c r="M53" s="108"/>
      <c r="N53" s="107"/>
      <c r="O53" s="107"/>
      <c r="P53" s="107"/>
      <c r="Q53" s="107"/>
      <c r="R53" s="107"/>
      <c r="S53" s="107"/>
      <c r="T53" s="107"/>
      <c r="U53" s="107"/>
      <c r="V53" s="107"/>
      <c r="W53" s="107"/>
      <c r="X53" s="107"/>
      <c r="Y53" s="107"/>
      <c r="Z53" s="108"/>
      <c r="AA53" s="108"/>
      <c r="AB53" s="108"/>
      <c r="AC53" s="107"/>
      <c r="AD53" s="107"/>
      <c r="AE53" s="107"/>
      <c r="AF53" s="107"/>
      <c r="AG53" s="107"/>
      <c r="AH53" s="119"/>
      <c r="AI53" s="173"/>
      <c r="AJ53" s="96"/>
    </row>
    <row r="54" spans="1:41" ht="20" thickBot="1" x14ac:dyDescent="0.25">
      <c r="B54" s="94"/>
      <c r="C54" s="104" t="s">
        <v>51</v>
      </c>
      <c r="D54" s="149"/>
      <c r="E54" s="122"/>
      <c r="F54" s="122"/>
      <c r="G54" s="122"/>
      <c r="H54" s="122"/>
      <c r="I54" s="122"/>
      <c r="J54" s="122"/>
      <c r="K54" s="123"/>
      <c r="L54" s="123"/>
      <c r="M54" s="123"/>
      <c r="N54" s="122"/>
      <c r="O54" s="122"/>
      <c r="P54" s="122"/>
      <c r="Q54" s="122"/>
      <c r="R54" s="122"/>
      <c r="S54" s="122"/>
      <c r="T54" s="122"/>
      <c r="U54" s="122"/>
      <c r="V54" s="122"/>
      <c r="W54" s="122"/>
      <c r="X54" s="122"/>
      <c r="Y54" s="122"/>
      <c r="Z54" s="123"/>
      <c r="AA54" s="123"/>
      <c r="AB54" s="123"/>
      <c r="AC54" s="122"/>
      <c r="AD54" s="122"/>
      <c r="AE54" s="122"/>
      <c r="AF54" s="122"/>
      <c r="AG54" s="122"/>
      <c r="AH54" s="170"/>
      <c r="AI54" s="174"/>
      <c r="AJ54" s="96"/>
    </row>
    <row r="55" spans="1:41" ht="167.25" customHeight="1" thickBot="1" x14ac:dyDescent="0.25">
      <c r="B55" s="94"/>
      <c r="C55" s="105" t="s">
        <v>59</v>
      </c>
      <c r="D55" s="168"/>
      <c r="E55" s="165"/>
      <c r="F55" s="165"/>
      <c r="G55" s="165"/>
      <c r="H55" s="165"/>
      <c r="I55" s="165"/>
      <c r="J55" s="165"/>
      <c r="K55" s="165"/>
      <c r="L55" s="165"/>
      <c r="M55" s="165"/>
      <c r="N55" s="165"/>
      <c r="O55" s="165"/>
      <c r="P55" s="165"/>
      <c r="Q55" s="165"/>
      <c r="R55" s="165"/>
      <c r="S55" s="165"/>
      <c r="T55" s="165"/>
      <c r="U55" s="165"/>
      <c r="V55" s="165"/>
      <c r="W55" s="165"/>
      <c r="X55" s="165"/>
      <c r="Y55" s="165"/>
      <c r="Z55" s="165"/>
      <c r="AA55" s="165"/>
      <c r="AB55" s="165"/>
      <c r="AC55" s="165"/>
      <c r="AD55" s="165"/>
      <c r="AE55" s="165"/>
      <c r="AF55" s="165"/>
      <c r="AG55" s="165"/>
      <c r="AH55" s="166"/>
      <c r="AI55" s="167"/>
      <c r="AJ55" s="96"/>
    </row>
    <row r="56" spans="1:41" ht="17" thickBot="1" x14ac:dyDescent="0.25">
      <c r="B56" s="391" t="s">
        <v>133</v>
      </c>
      <c r="C56" s="392"/>
      <c r="D56" s="392"/>
      <c r="E56" s="392"/>
      <c r="F56" s="392"/>
      <c r="G56" s="392"/>
      <c r="H56" s="392"/>
      <c r="I56" s="392"/>
      <c r="J56" s="392"/>
      <c r="K56" s="392"/>
      <c r="L56" s="392"/>
      <c r="M56" s="392"/>
      <c r="N56" s="392"/>
      <c r="O56" s="392"/>
      <c r="P56" s="392"/>
      <c r="Q56" s="392"/>
      <c r="R56" s="392"/>
      <c r="S56" s="392"/>
      <c r="T56" s="392"/>
      <c r="U56" s="392"/>
      <c r="V56" s="392"/>
      <c r="W56" s="392"/>
      <c r="X56" s="392"/>
      <c r="Y56" s="392"/>
      <c r="Z56" s="392"/>
      <c r="AA56" s="392"/>
      <c r="AB56" s="392"/>
      <c r="AC56" s="392"/>
      <c r="AD56" s="392"/>
      <c r="AE56" s="392"/>
      <c r="AF56" s="392"/>
      <c r="AG56" s="392"/>
      <c r="AH56" s="392"/>
      <c r="AI56" s="392"/>
      <c r="AJ56" s="393"/>
    </row>
  </sheetData>
  <sheetProtection algorithmName="SHA-512" hashValue="jjSZTPpbCAsn9qL087eVMIYPeprtlk8kpga8IA2CpJTkCqX5VJhPnorBFY7zTXI6i/mebkpSQ3GYH3Bw+rPkEg==" saltValue="/kxTADqY+MopzOvKoXkR9w==" spinCount="100000" sheet="1" objects="1" scenarios="1"/>
  <mergeCells count="10">
    <mergeCell ref="D11:AI11"/>
    <mergeCell ref="C28:C29"/>
    <mergeCell ref="D28:AI28"/>
    <mergeCell ref="B56:AJ56"/>
    <mergeCell ref="V8:AC8"/>
    <mergeCell ref="O8:U8"/>
    <mergeCell ref="G8:N8"/>
    <mergeCell ref="V9:AC9"/>
    <mergeCell ref="O9:U9"/>
    <mergeCell ref="G9:N9"/>
  </mergeCells>
  <conditionalFormatting sqref="AI13:AI21 D25:F25">
    <cfRule type="containsBlanks" dxfId="401" priority="41" stopIfTrue="1">
      <formula>LEN(TRIM(D13))=0</formula>
    </cfRule>
  </conditionalFormatting>
  <conditionalFormatting sqref="AI15:AI21">
    <cfRule type="cellIs" dxfId="400" priority="40" operator="equal">
      <formula>3</formula>
    </cfRule>
    <cfRule type="cellIs" dxfId="399" priority="42" operator="equal">
      <formula>2</formula>
    </cfRule>
    <cfRule type="cellIs" dxfId="398" priority="43" operator="equal">
      <formula>1</formula>
    </cfRule>
    <cfRule type="cellIs" dxfId="397" priority="44" operator="equal">
      <formula>0</formula>
    </cfRule>
  </conditionalFormatting>
  <conditionalFormatting sqref="AI23">
    <cfRule type="containsBlanks" dxfId="396" priority="36" stopIfTrue="1">
      <formula>LEN(TRIM(AI23))=0</formula>
    </cfRule>
  </conditionalFormatting>
  <conditionalFormatting sqref="AI23">
    <cfRule type="cellIs" dxfId="395" priority="35" operator="equal">
      <formula>3</formula>
    </cfRule>
    <cfRule type="cellIs" dxfId="394" priority="37" operator="equal">
      <formula>2</formula>
    </cfRule>
    <cfRule type="cellIs" dxfId="393" priority="38" operator="equal">
      <formula>1</formula>
    </cfRule>
    <cfRule type="cellIs" dxfId="392" priority="39" operator="equal">
      <formula>0</formula>
    </cfRule>
  </conditionalFormatting>
  <conditionalFormatting sqref="AI24">
    <cfRule type="containsBlanks" dxfId="391" priority="31" stopIfTrue="1">
      <formula>LEN(TRIM(AI24))=0</formula>
    </cfRule>
  </conditionalFormatting>
  <conditionalFormatting sqref="AI24">
    <cfRule type="cellIs" dxfId="390" priority="30" operator="equal">
      <formula>3</formula>
    </cfRule>
    <cfRule type="cellIs" dxfId="389" priority="32" operator="equal">
      <formula>2</formula>
    </cfRule>
    <cfRule type="cellIs" dxfId="388" priority="33" operator="equal">
      <formula>1</formula>
    </cfRule>
    <cfRule type="cellIs" dxfId="387" priority="34" operator="equal">
      <formula>0</formula>
    </cfRule>
  </conditionalFormatting>
  <conditionalFormatting sqref="D26:AI26">
    <cfRule type="containsBlanks" dxfId="386" priority="15" stopIfTrue="1">
      <formula>LEN(TRIM(D26))=0</formula>
    </cfRule>
  </conditionalFormatting>
  <conditionalFormatting sqref="H26 R26 AB26 E26">
    <cfRule type="containsBlanks" dxfId="385" priority="26">
      <formula>LEN(TRIM(E26))=0</formula>
    </cfRule>
  </conditionalFormatting>
  <conditionalFormatting sqref="H26 R26 AB26 E26">
    <cfRule type="cellIs" dxfId="384" priority="22" operator="equal">
      <formula>3</formula>
    </cfRule>
    <cfRule type="cellIs" dxfId="383" priority="23" operator="equal">
      <formula>2</formula>
    </cfRule>
    <cfRule type="cellIs" dxfId="382" priority="24" operator="equal">
      <formula>1</formula>
    </cfRule>
    <cfRule type="cellIs" dxfId="381" priority="25" operator="equal">
      <formula>0</formula>
    </cfRule>
  </conditionalFormatting>
  <conditionalFormatting sqref="K26 U26 AE26">
    <cfRule type="containsBlanks" dxfId="380" priority="21">
      <formula>LEN(TRIM(K26))=0</formula>
    </cfRule>
  </conditionalFormatting>
  <conditionalFormatting sqref="K26 U26 AE26">
    <cfRule type="cellIs" dxfId="379" priority="17" operator="equal">
      <formula>3</formula>
    </cfRule>
    <cfRule type="cellIs" dxfId="378" priority="18" operator="equal">
      <formula>2</formula>
    </cfRule>
    <cfRule type="cellIs" dxfId="377" priority="19" operator="equal">
      <formula>1</formula>
    </cfRule>
    <cfRule type="cellIs" dxfId="376" priority="20" operator="equal">
      <formula>0</formula>
    </cfRule>
  </conditionalFormatting>
  <conditionalFormatting sqref="K26 U26 AE26">
    <cfRule type="containsBlanks" dxfId="375" priority="16">
      <formula>LEN(TRIM(K26))=0</formula>
    </cfRule>
  </conditionalFormatting>
  <conditionalFormatting sqref="D26:AI26">
    <cfRule type="cellIs" dxfId="374" priority="14" operator="equal">
      <formula>3</formula>
    </cfRule>
    <cfRule type="cellIs" dxfId="373" priority="27" operator="equal">
      <formula>2</formula>
    </cfRule>
    <cfRule type="cellIs" dxfId="372" priority="28" operator="equal">
      <formula>1</formula>
    </cfRule>
    <cfRule type="cellIs" dxfId="371" priority="29" operator="equal">
      <formula>0</formula>
    </cfRule>
  </conditionalFormatting>
  <conditionalFormatting sqref="G25:AI25">
    <cfRule type="containsBlanks" dxfId="370" priority="13" stopIfTrue="1">
      <formula>LEN(TRIM(G25))=0</formula>
    </cfRule>
  </conditionalFormatting>
  <conditionalFormatting sqref="AI30:AI54">
    <cfRule type="containsBlanks" dxfId="369" priority="6" stopIfTrue="1">
      <formula>LEN(TRIM(AI30))=0</formula>
    </cfRule>
  </conditionalFormatting>
  <conditionalFormatting sqref="AI39 AI30:AI37">
    <cfRule type="cellIs" dxfId="368" priority="11" operator="between">
      <formula>0</formula>
      <formula>0.25</formula>
    </cfRule>
    <cfRule type="cellIs" dxfId="367" priority="12" operator="between">
      <formula>0.25</formula>
      <formula>0.5</formula>
    </cfRule>
  </conditionalFormatting>
  <conditionalFormatting sqref="AI38">
    <cfRule type="cellIs" dxfId="366" priority="7" operator="between">
      <formula>0</formula>
      <formula>0.25</formula>
    </cfRule>
    <cfRule type="cellIs" dxfId="365" priority="8" operator="between">
      <formula>0.25</formula>
      <formula>0.5</formula>
    </cfRule>
    <cfRule type="cellIs" dxfId="364" priority="9" operator="between">
      <formula>0.5</formula>
      <formula>0.75</formula>
    </cfRule>
    <cfRule type="cellIs" dxfId="363" priority="10" operator="between">
      <formula>0.75</formula>
      <formula>1</formula>
    </cfRule>
  </conditionalFormatting>
  <conditionalFormatting sqref="AI22">
    <cfRule type="containsBlanks" dxfId="362" priority="2" stopIfTrue="1">
      <formula>LEN(TRIM(AI22))=0</formula>
    </cfRule>
  </conditionalFormatting>
  <conditionalFormatting sqref="AI22">
    <cfRule type="cellIs" dxfId="361" priority="1" operator="equal">
      <formula>3</formula>
    </cfRule>
    <cfRule type="cellIs" dxfId="360" priority="3" operator="equal">
      <formula>2</formula>
    </cfRule>
    <cfRule type="cellIs" dxfId="359" priority="4" operator="equal">
      <formula>1</formula>
    </cfRule>
    <cfRule type="cellIs" dxfId="358" priority="5" operator="equal">
      <formula>0</formula>
    </cfRule>
  </conditionalFormatting>
  <dataValidations count="7">
    <dataValidation type="decimal" errorStyle="warning" allowBlank="1" showErrorMessage="1" error="The weight is outside the expected weight range. Check that the weight is correct and stated in gram." sqref="D13:AG13" xr:uid="{3D6319D4-FA13-42E6-A438-A1B860571C51}">
      <formula1>10</formula1>
      <formula2>100</formula2>
    </dataValidation>
    <dataValidation type="decimal" errorStyle="warning" allowBlank="1" showErrorMessage="1" error="The length is outside the expected range. Check that the length is correct and stated in cm." sqref="D14:AG14" xr:uid="{BABA0816-6616-4A9E-B3D7-E99A58D82555}">
      <formula1>5</formula1>
      <formula2>25</formula2>
    </dataValidation>
    <dataValidation type="whole" allowBlank="1" showErrorMessage="1" error="The score is outside the range (0-3)" sqref="D16:AG24" xr:uid="{42182332-19B5-4494-A9C4-88F4AD6DDC38}">
      <formula1>0</formula1>
      <formula2>3</formula2>
    </dataValidation>
    <dataValidation type="whole" allowBlank="1" showInputMessage="1" showErrorMessage="1" error="The score is outside the interval (1-2). Write 1 for male and 2 for female." sqref="D40:AG40" xr:uid="{56E7FD79-27D9-4C49-882C-D67A44D22FE0}">
      <formula1>1</formula1>
      <formula2>2</formula2>
    </dataValidation>
    <dataValidation type="whole" allowBlank="1" showErrorMessage="1" error="The score is outside the interval (0-1)" sqref="D41:AG46" xr:uid="{F12529A7-9758-46C0-A044-7FA2ACA17642}">
      <formula1>0</formula1>
      <formula2>1</formula2>
    </dataValidation>
    <dataValidation type="whole" allowBlank="1" showInputMessage="1" showErrorMessage="1" error="The score is outside the interval (0-1)" sqref="D31:AG39" xr:uid="{80755FD5-DDD9-4DCE-B9B3-60AA4FD64D90}">
      <formula1>0</formula1>
      <formula2>1</formula2>
    </dataValidation>
    <dataValidation type="whole" allowBlank="1" showErrorMessage="1" error="Liver color is outside the range (1-6)" sqref="D30:AG30" xr:uid="{096C822B-F366-400C-AAB2-CDD47A68800E}">
      <formula1>1</formula1>
      <formula2>6</formula2>
    </dataValidation>
  </dataValidations>
  <pageMargins left="0.70866141732283472" right="0.70866141732283472" top="0.74803149606299213" bottom="0.74803149606299213"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20</vt:i4>
      </vt:variant>
      <vt:variant>
        <vt:lpstr>Named Ranges</vt:lpstr>
      </vt:variant>
      <vt:variant>
        <vt:i4>2</vt:i4>
      </vt:variant>
    </vt:vector>
  </HeadingPairs>
  <TitlesOfParts>
    <vt:vector size="22" baseType="lpstr">
      <vt:lpstr>Report</vt:lpstr>
      <vt:lpstr>Cage 1</vt:lpstr>
      <vt:lpstr>Cage 2</vt:lpstr>
      <vt:lpstr>Cage 3</vt:lpstr>
      <vt:lpstr>Cage 4</vt:lpstr>
      <vt:lpstr>Cage 5</vt:lpstr>
      <vt:lpstr>Cage 6</vt:lpstr>
      <vt:lpstr>Cage 7</vt:lpstr>
      <vt:lpstr>Cage 8</vt:lpstr>
      <vt:lpstr>Cage 9</vt:lpstr>
      <vt:lpstr>Cage 10</vt:lpstr>
      <vt:lpstr>Cage 11</vt:lpstr>
      <vt:lpstr>Cage 12</vt:lpstr>
      <vt:lpstr>Cage 13</vt:lpstr>
      <vt:lpstr>Cage 14</vt:lpstr>
      <vt:lpstr>Cage 15</vt:lpstr>
      <vt:lpstr>PRINTABLE FIELD FORM</vt:lpstr>
      <vt:lpstr>Welfare model</vt:lpstr>
      <vt:lpstr>Factsheet</vt:lpstr>
      <vt:lpstr>Basis of calculations</vt:lpstr>
      <vt:lpstr>'PRINTABLE FIELD FORM'!Print_Area</vt:lpstr>
      <vt:lpstr>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Tiago Lopes</dc:creator>
  <cp:lastModifiedBy>Microsoft Office User</cp:lastModifiedBy>
  <cp:lastPrinted>2022-08-23T12:35:22Z</cp:lastPrinted>
  <dcterms:created xsi:type="dcterms:W3CDTF">2020-06-08T07:06:08Z</dcterms:created>
  <dcterms:modified xsi:type="dcterms:W3CDTF">2022-08-24T06:31:10Z</dcterms:modified>
</cp:coreProperties>
</file>