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illa\Dropbox\Handbook lumpfish\Final documents\Norsk\Settefisk\"/>
    </mc:Choice>
  </mc:AlternateContent>
  <xr:revisionPtr revIDLastSave="0" documentId="13_ncr:1_{1FFC01A1-74B8-49D7-A77C-498FE012E416}" xr6:coauthVersionLast="47" xr6:coauthVersionMax="47" xr10:uidLastSave="{00000000-0000-0000-0000-000000000000}"/>
  <bookViews>
    <workbookView xWindow="-120" yWindow="-120" windowWidth="29040" windowHeight="15840" tabRatio="714" xr2:uid="{1E191D0A-5B6F-4E73-8820-D89F253DBC77}"/>
  </bookViews>
  <sheets>
    <sheet name="RAPPORT" sheetId="11" r:id="rId1"/>
    <sheet name="Kar 1" sheetId="23" r:id="rId2"/>
    <sheet name="Kar 2" sheetId="17" r:id="rId3"/>
    <sheet name="Kar 3" sheetId="18" r:id="rId4"/>
    <sheet name="Kar 4" sheetId="19" r:id="rId5"/>
    <sheet name="Kar 5" sheetId="22" r:id="rId6"/>
    <sheet name="Kar 6" sheetId="24" r:id="rId7"/>
    <sheet name="Kar 7" sheetId="25" r:id="rId8"/>
    <sheet name="Kar 8" sheetId="26" r:id="rId9"/>
    <sheet name="Kar 9" sheetId="27" r:id="rId10"/>
    <sheet name="Kar 10" sheetId="28" r:id="rId11"/>
    <sheet name="Kar 11" sheetId="29" r:id="rId12"/>
    <sheet name="Kar 12" sheetId="30" r:id="rId13"/>
    <sheet name="Kar 13" sheetId="31" r:id="rId14"/>
    <sheet name="Kar 14" sheetId="32" r:id="rId15"/>
    <sheet name="Kar 15" sheetId="33" r:id="rId16"/>
    <sheet name="Utskriftsvennlig feltskjema" sheetId="34" r:id="rId17"/>
    <sheet name="Factsheet" sheetId="35" r:id="rId18"/>
    <sheet name="Velferdsmodellen" sheetId="2" state="hidden" r:id="rId19"/>
    <sheet name="Beregningsgrunnlag" sheetId="10" r:id="rId20"/>
  </sheets>
  <definedNames>
    <definedName name="_xlnm.Print_Area" localSheetId="0">RAPPORT!$D:$U</definedName>
    <definedName name="_xlnm.Print_Area" localSheetId="16">'Utskriftsvennlig feltskjema'!$A:$R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25" i="22" l="1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I121" i="10"/>
  <c r="H121" i="10"/>
  <c r="G121" i="10"/>
  <c r="F121" i="10"/>
  <c r="I120" i="10"/>
  <c r="H120" i="10"/>
  <c r="G120" i="10"/>
  <c r="F120" i="10"/>
  <c r="I119" i="10"/>
  <c r="H119" i="10"/>
  <c r="G119" i="10"/>
  <c r="F119" i="10"/>
  <c r="I118" i="10"/>
  <c r="H118" i="10"/>
  <c r="G118" i="10"/>
  <c r="F118" i="10"/>
  <c r="I117" i="10"/>
  <c r="H117" i="10"/>
  <c r="G117" i="10"/>
  <c r="F117" i="10"/>
  <c r="I116" i="10"/>
  <c r="H116" i="10"/>
  <c r="G116" i="10"/>
  <c r="F116" i="10"/>
  <c r="I115" i="10"/>
  <c r="H115" i="10"/>
  <c r="G115" i="10"/>
  <c r="F115" i="10"/>
  <c r="I114" i="10"/>
  <c r="H114" i="10"/>
  <c r="G114" i="10"/>
  <c r="F114" i="10"/>
  <c r="I113" i="10"/>
  <c r="H113" i="10"/>
  <c r="G113" i="10"/>
  <c r="F113" i="10"/>
  <c r="I112" i="10"/>
  <c r="H112" i="10"/>
  <c r="G112" i="10"/>
  <c r="F112" i="10"/>
  <c r="I111" i="10"/>
  <c r="H111" i="10"/>
  <c r="G111" i="10"/>
  <c r="F111" i="10"/>
  <c r="I110" i="10"/>
  <c r="H110" i="10"/>
  <c r="G110" i="10"/>
  <c r="F110" i="10"/>
  <c r="I109" i="10"/>
  <c r="H109" i="10"/>
  <c r="G109" i="10"/>
  <c r="F109" i="10"/>
  <c r="F15" i="17" a="1"/>
  <c r="F15" i="17" s="1"/>
  <c r="G15" i="17" a="1"/>
  <c r="G15" i="17" s="1"/>
  <c r="H15" i="17" a="1"/>
  <c r="H15" i="17" s="1"/>
  <c r="I15" i="17" a="1"/>
  <c r="I15" i="17" s="1"/>
  <c r="J15" i="17" a="1"/>
  <c r="J15" i="17" s="1"/>
  <c r="K15" i="17" a="1"/>
  <c r="K15" i="17" s="1"/>
  <c r="L15" i="17" a="1"/>
  <c r="L15" i="17" s="1"/>
  <c r="M15" i="17" a="1"/>
  <c r="M15" i="17"/>
  <c r="N15" i="17" a="1"/>
  <c r="N15" i="17" s="1"/>
  <c r="O15" i="17" a="1"/>
  <c r="O15" i="17" s="1"/>
  <c r="P15" i="17" a="1"/>
  <c r="P15" i="17" s="1"/>
  <c r="Q15" i="17" a="1"/>
  <c r="Q15" i="17"/>
  <c r="R15" i="17" a="1"/>
  <c r="R15" i="17" s="1"/>
  <c r="S15" i="17" a="1"/>
  <c r="S15" i="17" s="1"/>
  <c r="T15" i="17" a="1"/>
  <c r="T15" i="17" s="1"/>
  <c r="U15" i="17" a="1"/>
  <c r="U15" i="17"/>
  <c r="V15" i="17" a="1"/>
  <c r="V15" i="17" s="1"/>
  <c r="W15" i="17" a="1"/>
  <c r="W15" i="17" s="1"/>
  <c r="X15" i="17" a="1"/>
  <c r="X15" i="17" s="1"/>
  <c r="Y15" i="17" a="1"/>
  <c r="Y15" i="17"/>
  <c r="Z15" i="17" a="1"/>
  <c r="Z15" i="17" s="1"/>
  <c r="AA15" i="17" a="1"/>
  <c r="AA15" i="17" s="1"/>
  <c r="AB15" i="17" a="1"/>
  <c r="AB15" i="17" s="1"/>
  <c r="AC15" i="17" a="1"/>
  <c r="AC15" i="17"/>
  <c r="AD15" i="17" a="1"/>
  <c r="AD15" i="17" s="1"/>
  <c r="AE15" i="17" a="1"/>
  <c r="AE15" i="17" s="1"/>
  <c r="AF15" i="17" a="1"/>
  <c r="AF15" i="17" s="1"/>
  <c r="AG15" i="17" a="1"/>
  <c r="AG15" i="17"/>
  <c r="AH16" i="26"/>
  <c r="AH17" i="26"/>
  <c r="AH18" i="26"/>
  <c r="AH19" i="26"/>
  <c r="AH20" i="26"/>
  <c r="AH21" i="26"/>
  <c r="AH22" i="26"/>
  <c r="AH23" i="26"/>
  <c r="AH24" i="26"/>
  <c r="AG15" i="23" a="1"/>
  <c r="AG15" i="23" s="1"/>
  <c r="AF15" i="23" a="1"/>
  <c r="AF15" i="23" s="1"/>
  <c r="AE15" i="23" a="1"/>
  <c r="AE15" i="23" s="1"/>
  <c r="AD15" i="23" a="1"/>
  <c r="AD15" i="23" s="1"/>
  <c r="AC15" i="23" a="1"/>
  <c r="AC15" i="23" s="1"/>
  <c r="AB15" i="23" a="1"/>
  <c r="AB15" i="23" s="1"/>
  <c r="AA15" i="23" a="1"/>
  <c r="AA15" i="23" s="1"/>
  <c r="Z15" i="23" a="1"/>
  <c r="Z15" i="23" s="1"/>
  <c r="Y15" i="23" a="1"/>
  <c r="Y15" i="23" s="1"/>
  <c r="X15" i="23" a="1"/>
  <c r="X15" i="23" s="1"/>
  <c r="W15" i="23" a="1"/>
  <c r="W15" i="23" s="1"/>
  <c r="V15" i="23" a="1"/>
  <c r="V15" i="23" s="1"/>
  <c r="U15" i="23" a="1"/>
  <c r="U15" i="23" s="1"/>
  <c r="T15" i="23" a="1"/>
  <c r="T15" i="23" s="1"/>
  <c r="S15" i="23" a="1"/>
  <c r="S15" i="23" s="1"/>
  <c r="R15" i="23" a="1"/>
  <c r="R15" i="23" s="1"/>
  <c r="Q15" i="23" a="1"/>
  <c r="Q15" i="23" s="1"/>
  <c r="P15" i="23" a="1"/>
  <c r="P15" i="23" s="1"/>
  <c r="O15" i="23" a="1"/>
  <c r="O15" i="23" s="1"/>
  <c r="N15" i="23" a="1"/>
  <c r="N15" i="23" s="1"/>
  <c r="M15" i="23" a="1"/>
  <c r="M15" i="23" s="1"/>
  <c r="L15" i="23" a="1"/>
  <c r="L15" i="23" s="1"/>
  <c r="K15" i="23" a="1"/>
  <c r="K15" i="23" s="1"/>
  <c r="J15" i="23" a="1"/>
  <c r="J15" i="23" s="1"/>
  <c r="I15" i="23" a="1"/>
  <c r="I15" i="23" s="1"/>
  <c r="H15" i="23" a="1"/>
  <c r="H15" i="23" s="1"/>
  <c r="G15" i="23" a="1"/>
  <c r="G15" i="23" s="1"/>
  <c r="F15" i="23" a="1"/>
  <c r="F15" i="23" s="1"/>
  <c r="E15" i="23" a="1"/>
  <c r="E15" i="23" s="1"/>
  <c r="D15" i="23" a="1"/>
  <c r="D15" i="23" s="1"/>
  <c r="E15" i="17" a="1"/>
  <c r="E15" i="17" s="1"/>
  <c r="D15" i="17" a="1"/>
  <c r="D15" i="17" s="1"/>
  <c r="AG15" i="18" a="1"/>
  <c r="AG15" i="18" s="1"/>
  <c r="AF15" i="18" a="1"/>
  <c r="AF15" i="18" s="1"/>
  <c r="AE15" i="18" a="1"/>
  <c r="AE15" i="18" s="1"/>
  <c r="AD15" i="18" a="1"/>
  <c r="AD15" i="18" s="1"/>
  <c r="AC15" i="18" a="1"/>
  <c r="AC15" i="18" s="1"/>
  <c r="AB15" i="18" a="1"/>
  <c r="AB15" i="18" s="1"/>
  <c r="AA15" i="18" a="1"/>
  <c r="AA15" i="18" s="1"/>
  <c r="Z15" i="18" a="1"/>
  <c r="Z15" i="18" s="1"/>
  <c r="Y15" i="18" a="1"/>
  <c r="Y15" i="18" s="1"/>
  <c r="X15" i="18" a="1"/>
  <c r="X15" i="18" s="1"/>
  <c r="W15" i="18" a="1"/>
  <c r="W15" i="18" s="1"/>
  <c r="V15" i="18" a="1"/>
  <c r="V15" i="18" s="1"/>
  <c r="U15" i="18" a="1"/>
  <c r="U15" i="18" s="1"/>
  <c r="T15" i="18" a="1"/>
  <c r="T15" i="18" s="1"/>
  <c r="S15" i="18" a="1"/>
  <c r="S15" i="18" s="1"/>
  <c r="R15" i="18" a="1"/>
  <c r="R15" i="18" s="1"/>
  <c r="Q15" i="18" a="1"/>
  <c r="Q15" i="18" s="1"/>
  <c r="P15" i="18" a="1"/>
  <c r="P15" i="18" s="1"/>
  <c r="O15" i="18" a="1"/>
  <c r="O15" i="18" s="1"/>
  <c r="N15" i="18" a="1"/>
  <c r="N15" i="18" s="1"/>
  <c r="M15" i="18" a="1"/>
  <c r="M15" i="18" s="1"/>
  <c r="L15" i="18" a="1"/>
  <c r="L15" i="18" s="1"/>
  <c r="K15" i="18" a="1"/>
  <c r="K15" i="18" s="1"/>
  <c r="J15" i="18" a="1"/>
  <c r="J15" i="18" s="1"/>
  <c r="I15" i="18" a="1"/>
  <c r="I15" i="18" s="1"/>
  <c r="H15" i="18" a="1"/>
  <c r="H15" i="18" s="1"/>
  <c r="G15" i="18" a="1"/>
  <c r="G15" i="18" s="1"/>
  <c r="F15" i="18" a="1"/>
  <c r="F15" i="18" s="1"/>
  <c r="E15" i="18" a="1"/>
  <c r="E15" i="18" s="1"/>
  <c r="D15" i="18" a="1"/>
  <c r="D15" i="18" s="1"/>
  <c r="AG15" i="19" a="1"/>
  <c r="AG15" i="19" s="1"/>
  <c r="AF15" i="19" a="1"/>
  <c r="AF15" i="19" s="1"/>
  <c r="AE15" i="19" a="1"/>
  <c r="AE15" i="19" s="1"/>
  <c r="AD15" i="19" a="1"/>
  <c r="AD15" i="19" s="1"/>
  <c r="AC15" i="19" a="1"/>
  <c r="AC15" i="19" s="1"/>
  <c r="AB15" i="19" a="1"/>
  <c r="AB15" i="19" s="1"/>
  <c r="AA15" i="19" a="1"/>
  <c r="AA15" i="19" s="1"/>
  <c r="Z15" i="19" a="1"/>
  <c r="Z15" i="19" s="1"/>
  <c r="Y15" i="19" a="1"/>
  <c r="Y15" i="19" s="1"/>
  <c r="X15" i="19" a="1"/>
  <c r="X15" i="19" s="1"/>
  <c r="W15" i="19" a="1"/>
  <c r="W15" i="19" s="1"/>
  <c r="V15" i="19" a="1"/>
  <c r="V15" i="19" s="1"/>
  <c r="U15" i="19" a="1"/>
  <c r="U15" i="19" s="1"/>
  <c r="T15" i="19" a="1"/>
  <c r="T15" i="19" s="1"/>
  <c r="S15" i="19" a="1"/>
  <c r="S15" i="19" s="1"/>
  <c r="R15" i="19" a="1"/>
  <c r="R15" i="19" s="1"/>
  <c r="Q15" i="19" a="1"/>
  <c r="Q15" i="19" s="1"/>
  <c r="P15" i="19" a="1"/>
  <c r="P15" i="19" s="1"/>
  <c r="O15" i="19" a="1"/>
  <c r="O15" i="19" s="1"/>
  <c r="N15" i="19" a="1"/>
  <c r="N15" i="19" s="1"/>
  <c r="M15" i="19" a="1"/>
  <c r="M15" i="19" s="1"/>
  <c r="L15" i="19" a="1"/>
  <c r="L15" i="19" s="1"/>
  <c r="K15" i="19" a="1"/>
  <c r="K15" i="19" s="1"/>
  <c r="J15" i="19" a="1"/>
  <c r="J15" i="19" s="1"/>
  <c r="I15" i="19" a="1"/>
  <c r="I15" i="19" s="1"/>
  <c r="H15" i="19" a="1"/>
  <c r="H15" i="19" s="1"/>
  <c r="G15" i="19" a="1"/>
  <c r="G15" i="19" s="1"/>
  <c r="F15" i="19" a="1"/>
  <c r="F15" i="19" s="1"/>
  <c r="E15" i="19" a="1"/>
  <c r="E15" i="19" s="1"/>
  <c r="D15" i="19" a="1"/>
  <c r="D15" i="19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K15" i="22" a="1"/>
  <c r="K15" i="22" s="1"/>
  <c r="J15" i="22" a="1"/>
  <c r="J15" i="22" s="1"/>
  <c r="I15" i="22" a="1"/>
  <c r="I15" i="22" s="1"/>
  <c r="H15" i="22" a="1"/>
  <c r="H15" i="22" s="1"/>
  <c r="G15" i="22" a="1"/>
  <c r="G15" i="22" s="1"/>
  <c r="F15" i="22" a="1"/>
  <c r="F15" i="22" s="1"/>
  <c r="E15" i="22" a="1"/>
  <c r="E15" i="22" s="1"/>
  <c r="D15" i="22" a="1"/>
  <c r="D15" i="22" s="1"/>
  <c r="AG15" i="24" a="1"/>
  <c r="AG15" i="24" s="1"/>
  <c r="AF15" i="24" a="1"/>
  <c r="AF15" i="24" s="1"/>
  <c r="AE15" i="24" a="1"/>
  <c r="AE15" i="24" s="1"/>
  <c r="AD15" i="24" a="1"/>
  <c r="AD15" i="24" s="1"/>
  <c r="AC15" i="24" a="1"/>
  <c r="AC15" i="24" s="1"/>
  <c r="AB15" i="24" a="1"/>
  <c r="AB15" i="24" s="1"/>
  <c r="AA15" i="24" a="1"/>
  <c r="AA15" i="24" s="1"/>
  <c r="Z15" i="24" a="1"/>
  <c r="Z15" i="24" s="1"/>
  <c r="Y15" i="24" a="1"/>
  <c r="Y15" i="24" s="1"/>
  <c r="X15" i="24" a="1"/>
  <c r="X15" i="24" s="1"/>
  <c r="W15" i="24" a="1"/>
  <c r="W15" i="24" s="1"/>
  <c r="V15" i="24" a="1"/>
  <c r="V15" i="24" s="1"/>
  <c r="U15" i="24" a="1"/>
  <c r="U15" i="24" s="1"/>
  <c r="T15" i="24" a="1"/>
  <c r="T15" i="24" s="1"/>
  <c r="S15" i="24" a="1"/>
  <c r="S15" i="24" s="1"/>
  <c r="R15" i="24" a="1"/>
  <c r="R15" i="24" s="1"/>
  <c r="Q15" i="24" a="1"/>
  <c r="Q15" i="24" s="1"/>
  <c r="P15" i="24" a="1"/>
  <c r="P15" i="24" s="1"/>
  <c r="O15" i="24" a="1"/>
  <c r="O15" i="24" s="1"/>
  <c r="N15" i="24" a="1"/>
  <c r="N15" i="24" s="1"/>
  <c r="M15" i="24" a="1"/>
  <c r="M15" i="24" s="1"/>
  <c r="L15" i="24" a="1"/>
  <c r="L15" i="24" s="1"/>
  <c r="K15" i="24" a="1"/>
  <c r="K15" i="24" s="1"/>
  <c r="J15" i="24" a="1"/>
  <c r="J15" i="24" s="1"/>
  <c r="I15" i="24" a="1"/>
  <c r="I15" i="24" s="1"/>
  <c r="H15" i="24" a="1"/>
  <c r="H15" i="24" s="1"/>
  <c r="G15" i="24" a="1"/>
  <c r="G15" i="24" s="1"/>
  <c r="F15" i="24" a="1"/>
  <c r="F15" i="24" s="1"/>
  <c r="E15" i="24" a="1"/>
  <c r="E15" i="24" s="1"/>
  <c r="D15" i="24" a="1"/>
  <c r="D15" i="24" s="1"/>
  <c r="AG15" i="25" a="1"/>
  <c r="AG15" i="25" s="1"/>
  <c r="AF15" i="25" a="1"/>
  <c r="AF15" i="25" s="1"/>
  <c r="AE15" i="25" a="1"/>
  <c r="AE15" i="25" s="1"/>
  <c r="AD15" i="25" a="1"/>
  <c r="AD15" i="25" s="1"/>
  <c r="AC15" i="25" a="1"/>
  <c r="AC15" i="25" s="1"/>
  <c r="AB15" i="25" a="1"/>
  <c r="AB15" i="25" s="1"/>
  <c r="AA15" i="25" a="1"/>
  <c r="AA15" i="25" s="1"/>
  <c r="Z15" i="25" a="1"/>
  <c r="Z15" i="25" s="1"/>
  <c r="Y15" i="25" a="1"/>
  <c r="Y15" i="25" s="1"/>
  <c r="X15" i="25" a="1"/>
  <c r="X15" i="25" s="1"/>
  <c r="W15" i="25" a="1"/>
  <c r="W15" i="25" s="1"/>
  <c r="V15" i="25" a="1"/>
  <c r="V15" i="25" s="1"/>
  <c r="U15" i="25" a="1"/>
  <c r="U15" i="25" s="1"/>
  <c r="T15" i="25" a="1"/>
  <c r="T15" i="25" s="1"/>
  <c r="S15" i="25" a="1"/>
  <c r="S15" i="25" s="1"/>
  <c r="R15" i="25" a="1"/>
  <c r="R15" i="25" s="1"/>
  <c r="Q15" i="25" a="1"/>
  <c r="Q15" i="25" s="1"/>
  <c r="P15" i="25" a="1"/>
  <c r="P15" i="25" s="1"/>
  <c r="O15" i="25" a="1"/>
  <c r="O15" i="25" s="1"/>
  <c r="N15" i="25" a="1"/>
  <c r="N15" i="25" s="1"/>
  <c r="M15" i="25" a="1"/>
  <c r="M15" i="25" s="1"/>
  <c r="L15" i="25" a="1"/>
  <c r="L15" i="25" s="1"/>
  <c r="K15" i="25" a="1"/>
  <c r="K15" i="25" s="1"/>
  <c r="J15" i="25" a="1"/>
  <c r="J15" i="25" s="1"/>
  <c r="I15" i="25" a="1"/>
  <c r="I15" i="25" s="1"/>
  <c r="H15" i="25" a="1"/>
  <c r="H15" i="25" s="1"/>
  <c r="G15" i="25" a="1"/>
  <c r="G15" i="25" s="1"/>
  <c r="F15" i="25" a="1"/>
  <c r="F15" i="25" s="1"/>
  <c r="E15" i="25" a="1"/>
  <c r="E15" i="25" s="1"/>
  <c r="D15" i="25" a="1"/>
  <c r="D15" i="25" s="1"/>
  <c r="AG15" i="26" a="1"/>
  <c r="AG15" i="26" s="1"/>
  <c r="AF15" i="26" a="1"/>
  <c r="AF15" i="26" s="1"/>
  <c r="AE15" i="26" a="1"/>
  <c r="AE15" i="26" s="1"/>
  <c r="AD15" i="26" a="1"/>
  <c r="AD15" i="26" s="1"/>
  <c r="AC15" i="26" a="1"/>
  <c r="AC15" i="26" s="1"/>
  <c r="AB15" i="26" a="1"/>
  <c r="AB15" i="26" s="1"/>
  <c r="AA15" i="26" a="1"/>
  <c r="AA15" i="26" s="1"/>
  <c r="Z15" i="26" a="1"/>
  <c r="Z15" i="26" s="1"/>
  <c r="Y15" i="26" a="1"/>
  <c r="Y15" i="26" s="1"/>
  <c r="X15" i="26" a="1"/>
  <c r="X15" i="26" s="1"/>
  <c r="W15" i="26" a="1"/>
  <c r="W15" i="26" s="1"/>
  <c r="V15" i="26" a="1"/>
  <c r="V15" i="26" s="1"/>
  <c r="U15" i="26" a="1"/>
  <c r="U15" i="26" s="1"/>
  <c r="T15" i="26" a="1"/>
  <c r="T15" i="26" s="1"/>
  <c r="S15" i="26" a="1"/>
  <c r="S15" i="26" s="1"/>
  <c r="R15" i="26" a="1"/>
  <c r="R15" i="26" s="1"/>
  <c r="Q15" i="26" a="1"/>
  <c r="Q15" i="26" s="1"/>
  <c r="P15" i="26" a="1"/>
  <c r="P15" i="26" s="1"/>
  <c r="O15" i="26" a="1"/>
  <c r="O15" i="26" s="1"/>
  <c r="N15" i="26" a="1"/>
  <c r="N15" i="26" s="1"/>
  <c r="M15" i="26" a="1"/>
  <c r="M15" i="26" s="1"/>
  <c r="L15" i="26" a="1"/>
  <c r="L15" i="26" s="1"/>
  <c r="K15" i="26" a="1"/>
  <c r="K15" i="26" s="1"/>
  <c r="J15" i="26" a="1"/>
  <c r="J15" i="26" s="1"/>
  <c r="I15" i="26" a="1"/>
  <c r="I15" i="26" s="1"/>
  <c r="H15" i="26" a="1"/>
  <c r="H15" i="26" s="1"/>
  <c r="G15" i="26" a="1"/>
  <c r="G15" i="26" s="1"/>
  <c r="F15" i="26" a="1"/>
  <c r="F15" i="26" s="1"/>
  <c r="E15" i="26" a="1"/>
  <c r="E15" i="26" s="1"/>
  <c r="D15" i="26" a="1"/>
  <c r="D15" i="26" s="1"/>
  <c r="AG15" i="27" a="1"/>
  <c r="AG15" i="27" s="1"/>
  <c r="AF15" i="27" a="1"/>
  <c r="AF15" i="27" s="1"/>
  <c r="AE15" i="27" a="1"/>
  <c r="AE15" i="27" s="1"/>
  <c r="AD15" i="27" a="1"/>
  <c r="AD15" i="27" s="1"/>
  <c r="AC15" i="27" a="1"/>
  <c r="AC15" i="27" s="1"/>
  <c r="AB15" i="27" a="1"/>
  <c r="AB15" i="27" s="1"/>
  <c r="AA15" i="27" a="1"/>
  <c r="AA15" i="27" s="1"/>
  <c r="Z15" i="27" a="1"/>
  <c r="Z15" i="27" s="1"/>
  <c r="Y15" i="27" a="1"/>
  <c r="Y15" i="27" s="1"/>
  <c r="X15" i="27" a="1"/>
  <c r="X15" i="27" s="1"/>
  <c r="W15" i="27" a="1"/>
  <c r="W15" i="27" s="1"/>
  <c r="V15" i="27" a="1"/>
  <c r="V15" i="27" s="1"/>
  <c r="U15" i="27" a="1"/>
  <c r="U15" i="27" s="1"/>
  <c r="T15" i="27" a="1"/>
  <c r="T15" i="27" s="1"/>
  <c r="S15" i="27" a="1"/>
  <c r="S15" i="27" s="1"/>
  <c r="R15" i="27" a="1"/>
  <c r="R15" i="27" s="1"/>
  <c r="Q15" i="27" a="1"/>
  <c r="Q15" i="27" s="1"/>
  <c r="P15" i="27" a="1"/>
  <c r="P15" i="27" s="1"/>
  <c r="O15" i="27" a="1"/>
  <c r="O15" i="27" s="1"/>
  <c r="N15" i="27" a="1"/>
  <c r="N15" i="27" s="1"/>
  <c r="M15" i="27" a="1"/>
  <c r="M15" i="27" s="1"/>
  <c r="L15" i="27" a="1"/>
  <c r="L15" i="27" s="1"/>
  <c r="K15" i="27" a="1"/>
  <c r="K15" i="27" s="1"/>
  <c r="J15" i="27" a="1"/>
  <c r="J15" i="27" s="1"/>
  <c r="I15" i="27" a="1"/>
  <c r="I15" i="27" s="1"/>
  <c r="H15" i="27" a="1"/>
  <c r="H15" i="27" s="1"/>
  <c r="G15" i="27" a="1"/>
  <c r="G15" i="27" s="1"/>
  <c r="F15" i="27" a="1"/>
  <c r="F15" i="27" s="1"/>
  <c r="E15" i="27" a="1"/>
  <c r="E15" i="27" s="1"/>
  <c r="D15" i="27" a="1"/>
  <c r="D15" i="27" s="1"/>
  <c r="AG15" i="28" a="1"/>
  <c r="AG15" i="28" s="1"/>
  <c r="AF15" i="28" a="1"/>
  <c r="AF15" i="28" s="1"/>
  <c r="AE15" i="28" a="1"/>
  <c r="AE15" i="28" s="1"/>
  <c r="AD15" i="28" a="1"/>
  <c r="AD15" i="28" s="1"/>
  <c r="AC15" i="28" a="1"/>
  <c r="AC15" i="28" s="1"/>
  <c r="AB15" i="28" a="1"/>
  <c r="AB15" i="28" s="1"/>
  <c r="AA15" i="28" a="1"/>
  <c r="AA15" i="28" s="1"/>
  <c r="Z15" i="28" a="1"/>
  <c r="Z15" i="28" s="1"/>
  <c r="Y15" i="28" a="1"/>
  <c r="Y15" i="28" s="1"/>
  <c r="X15" i="28" a="1"/>
  <c r="X15" i="28" s="1"/>
  <c r="W15" i="28" a="1"/>
  <c r="W15" i="28" s="1"/>
  <c r="V15" i="28" a="1"/>
  <c r="V15" i="28" s="1"/>
  <c r="U15" i="28" a="1"/>
  <c r="U15" i="28" s="1"/>
  <c r="T15" i="28" a="1"/>
  <c r="T15" i="28" s="1"/>
  <c r="S15" i="28" a="1"/>
  <c r="S15" i="28" s="1"/>
  <c r="R15" i="28" a="1"/>
  <c r="R15" i="28" s="1"/>
  <c r="Q15" i="28" a="1"/>
  <c r="Q15" i="28" s="1"/>
  <c r="P15" i="28" a="1"/>
  <c r="P15" i="28" s="1"/>
  <c r="O15" i="28" a="1"/>
  <c r="O15" i="28" s="1"/>
  <c r="N15" i="28" a="1"/>
  <c r="N15" i="28" s="1"/>
  <c r="M15" i="28" a="1"/>
  <c r="M15" i="28" s="1"/>
  <c r="L15" i="28" a="1"/>
  <c r="L15" i="28" s="1"/>
  <c r="K15" i="28" a="1"/>
  <c r="K15" i="28" s="1"/>
  <c r="J15" i="28" a="1"/>
  <c r="J15" i="28" s="1"/>
  <c r="I15" i="28" a="1"/>
  <c r="I15" i="28" s="1"/>
  <c r="H15" i="28" a="1"/>
  <c r="H15" i="28" s="1"/>
  <c r="G15" i="28" a="1"/>
  <c r="G15" i="28" s="1"/>
  <c r="F15" i="28" a="1"/>
  <c r="F15" i="28" s="1"/>
  <c r="E15" i="28" a="1"/>
  <c r="E15" i="28" s="1"/>
  <c r="D15" i="28" a="1"/>
  <c r="D15" i="28" s="1"/>
  <c r="AG15" i="29" a="1"/>
  <c r="AG15" i="29" s="1"/>
  <c r="AF15" i="29" a="1"/>
  <c r="AF15" i="29" s="1"/>
  <c r="AE15" i="29" a="1"/>
  <c r="AE15" i="29" s="1"/>
  <c r="AD15" i="29" a="1"/>
  <c r="AD15" i="29" s="1"/>
  <c r="AC15" i="29" a="1"/>
  <c r="AC15" i="29" s="1"/>
  <c r="AB15" i="29" a="1"/>
  <c r="AB15" i="29" s="1"/>
  <c r="AA15" i="29" a="1"/>
  <c r="AA15" i="29" s="1"/>
  <c r="Z15" i="29" a="1"/>
  <c r="Z15" i="29" s="1"/>
  <c r="Y15" i="29" a="1"/>
  <c r="Y15" i="29" s="1"/>
  <c r="X15" i="29" a="1"/>
  <c r="X15" i="29" s="1"/>
  <c r="W15" i="29" a="1"/>
  <c r="W15" i="29" s="1"/>
  <c r="V15" i="29" a="1"/>
  <c r="V15" i="29" s="1"/>
  <c r="U15" i="29" a="1"/>
  <c r="U15" i="29" s="1"/>
  <c r="T15" i="29" a="1"/>
  <c r="T15" i="29" s="1"/>
  <c r="S15" i="29" a="1"/>
  <c r="S15" i="29" s="1"/>
  <c r="R15" i="29" a="1"/>
  <c r="R15" i="29" s="1"/>
  <c r="Q15" i="29" a="1"/>
  <c r="Q15" i="29" s="1"/>
  <c r="P15" i="29" a="1"/>
  <c r="P15" i="29" s="1"/>
  <c r="O15" i="29" a="1"/>
  <c r="O15" i="29" s="1"/>
  <c r="N15" i="29" a="1"/>
  <c r="N15" i="29" s="1"/>
  <c r="M15" i="29" a="1"/>
  <c r="M15" i="29" s="1"/>
  <c r="L15" i="29" a="1"/>
  <c r="L15" i="29" s="1"/>
  <c r="K15" i="29" a="1"/>
  <c r="K15" i="29" s="1"/>
  <c r="J15" i="29" a="1"/>
  <c r="J15" i="29" s="1"/>
  <c r="I15" i="29" a="1"/>
  <c r="I15" i="29" s="1"/>
  <c r="H15" i="29" a="1"/>
  <c r="H15" i="29" s="1"/>
  <c r="G15" i="29" a="1"/>
  <c r="G15" i="29" s="1"/>
  <c r="F15" i="29" a="1"/>
  <c r="F15" i="29" s="1"/>
  <c r="E15" i="29" a="1"/>
  <c r="E15" i="29" s="1"/>
  <c r="D15" i="29" a="1"/>
  <c r="D15" i="29" s="1"/>
  <c r="AG15" i="30" a="1"/>
  <c r="AG15" i="30" s="1"/>
  <c r="AF15" i="30" a="1"/>
  <c r="AF15" i="30" s="1"/>
  <c r="AE15" i="30" a="1"/>
  <c r="AE15" i="30" s="1"/>
  <c r="AD15" i="30" a="1"/>
  <c r="AD15" i="30" s="1"/>
  <c r="AC15" i="30" a="1"/>
  <c r="AC15" i="30" s="1"/>
  <c r="AB15" i="30" a="1"/>
  <c r="AB15" i="30" s="1"/>
  <c r="AA15" i="30" a="1"/>
  <c r="AA15" i="30" s="1"/>
  <c r="Z15" i="30" a="1"/>
  <c r="Z15" i="30" s="1"/>
  <c r="Y15" i="30" a="1"/>
  <c r="Y15" i="30" s="1"/>
  <c r="X15" i="30" a="1"/>
  <c r="X15" i="30" s="1"/>
  <c r="W15" i="30" a="1"/>
  <c r="W15" i="30" s="1"/>
  <c r="V15" i="30" a="1"/>
  <c r="V15" i="30" s="1"/>
  <c r="U15" i="30" a="1"/>
  <c r="U15" i="30" s="1"/>
  <c r="T15" i="30" a="1"/>
  <c r="T15" i="30" s="1"/>
  <c r="S15" i="30" a="1"/>
  <c r="S15" i="30" s="1"/>
  <c r="R15" i="30" a="1"/>
  <c r="R15" i="30" s="1"/>
  <c r="Q15" i="30" a="1"/>
  <c r="Q15" i="30" s="1"/>
  <c r="P15" i="30" a="1"/>
  <c r="P15" i="30" s="1"/>
  <c r="O15" i="30" a="1"/>
  <c r="O15" i="30" s="1"/>
  <c r="N15" i="30" a="1"/>
  <c r="N15" i="30" s="1"/>
  <c r="M15" i="30" a="1"/>
  <c r="M15" i="30" s="1"/>
  <c r="L15" i="30" a="1"/>
  <c r="L15" i="30" s="1"/>
  <c r="K15" i="30" a="1"/>
  <c r="K15" i="30" s="1"/>
  <c r="J15" i="30" a="1"/>
  <c r="J15" i="30" s="1"/>
  <c r="I15" i="30" a="1"/>
  <c r="I15" i="30" s="1"/>
  <c r="H15" i="30" a="1"/>
  <c r="H15" i="30" s="1"/>
  <c r="G15" i="30" a="1"/>
  <c r="G15" i="30" s="1"/>
  <c r="F15" i="30" a="1"/>
  <c r="F15" i="30" s="1"/>
  <c r="E15" i="30" a="1"/>
  <c r="E15" i="30" s="1"/>
  <c r="D15" i="30" a="1"/>
  <c r="D15" i="30" s="1"/>
  <c r="AG15" i="31" a="1"/>
  <c r="AG15" i="31" s="1"/>
  <c r="AF15" i="31" a="1"/>
  <c r="AF15" i="31" s="1"/>
  <c r="AE15" i="31" a="1"/>
  <c r="AE15" i="31" s="1"/>
  <c r="AD15" i="31" a="1"/>
  <c r="AD15" i="31" s="1"/>
  <c r="AC15" i="31" a="1"/>
  <c r="AC15" i="31" s="1"/>
  <c r="AB15" i="31" a="1"/>
  <c r="AB15" i="31" s="1"/>
  <c r="AA15" i="31" a="1"/>
  <c r="AA15" i="31" s="1"/>
  <c r="Z15" i="31" a="1"/>
  <c r="Z15" i="31" s="1"/>
  <c r="Y15" i="31" a="1"/>
  <c r="Y15" i="31" s="1"/>
  <c r="X15" i="31" a="1"/>
  <c r="X15" i="31" s="1"/>
  <c r="W15" i="31" a="1"/>
  <c r="W15" i="31" s="1"/>
  <c r="V15" i="31" a="1"/>
  <c r="V15" i="31" s="1"/>
  <c r="U15" i="31" a="1"/>
  <c r="U15" i="31" s="1"/>
  <c r="T15" i="31" a="1"/>
  <c r="T15" i="31" s="1"/>
  <c r="S15" i="31" a="1"/>
  <c r="S15" i="31" s="1"/>
  <c r="R15" i="31" a="1"/>
  <c r="R15" i="31" s="1"/>
  <c r="Q15" i="31" a="1"/>
  <c r="Q15" i="31" s="1"/>
  <c r="P15" i="31" a="1"/>
  <c r="P15" i="31" s="1"/>
  <c r="O15" i="31" a="1"/>
  <c r="O15" i="31" s="1"/>
  <c r="N15" i="31" a="1"/>
  <c r="N15" i="31" s="1"/>
  <c r="M15" i="31" a="1"/>
  <c r="M15" i="31" s="1"/>
  <c r="L15" i="31" a="1"/>
  <c r="L15" i="31" s="1"/>
  <c r="K15" i="31" a="1"/>
  <c r="K15" i="31" s="1"/>
  <c r="J15" i="31" a="1"/>
  <c r="J15" i="31" s="1"/>
  <c r="I15" i="31" a="1"/>
  <c r="I15" i="31" s="1"/>
  <c r="H15" i="31" a="1"/>
  <c r="H15" i="31" s="1"/>
  <c r="G15" i="31" a="1"/>
  <c r="G15" i="31" s="1"/>
  <c r="F15" i="31" a="1"/>
  <c r="F15" i="31" s="1"/>
  <c r="E15" i="31" a="1"/>
  <c r="E15" i="31" s="1"/>
  <c r="D15" i="31" a="1"/>
  <c r="D15" i="31" s="1"/>
  <c r="AG15" i="32" a="1"/>
  <c r="AG15" i="32" s="1"/>
  <c r="AF15" i="32" a="1"/>
  <c r="AF15" i="32" s="1"/>
  <c r="AE15" i="32" a="1"/>
  <c r="AE15" i="32" s="1"/>
  <c r="AD15" i="32" a="1"/>
  <c r="AD15" i="32" s="1"/>
  <c r="AC15" i="32" a="1"/>
  <c r="AC15" i="32" s="1"/>
  <c r="AB15" i="32" a="1"/>
  <c r="AB15" i="32" s="1"/>
  <c r="AA15" i="32" a="1"/>
  <c r="AA15" i="32" s="1"/>
  <c r="Z15" i="32" a="1"/>
  <c r="Z15" i="32" s="1"/>
  <c r="Y15" i="32" a="1"/>
  <c r="Y15" i="32" s="1"/>
  <c r="X15" i="32" a="1"/>
  <c r="X15" i="32" s="1"/>
  <c r="W15" i="32" a="1"/>
  <c r="W15" i="32" s="1"/>
  <c r="V15" i="32" a="1"/>
  <c r="V15" i="32" s="1"/>
  <c r="U15" i="32" a="1"/>
  <c r="U15" i="32" s="1"/>
  <c r="T15" i="32" a="1"/>
  <c r="T15" i="32" s="1"/>
  <c r="S15" i="32" a="1"/>
  <c r="S15" i="32" s="1"/>
  <c r="R15" i="32" a="1"/>
  <c r="R15" i="32" s="1"/>
  <c r="Q15" i="32" a="1"/>
  <c r="Q15" i="32" s="1"/>
  <c r="P15" i="32" a="1"/>
  <c r="P15" i="32" s="1"/>
  <c r="O15" i="32" a="1"/>
  <c r="O15" i="32" s="1"/>
  <c r="N15" i="32" a="1"/>
  <c r="N15" i="32" s="1"/>
  <c r="M15" i="32" a="1"/>
  <c r="M15" i="32" s="1"/>
  <c r="L15" i="32" a="1"/>
  <c r="L15" i="32" s="1"/>
  <c r="K15" i="32" a="1"/>
  <c r="K15" i="32" s="1"/>
  <c r="J15" i="32" a="1"/>
  <c r="J15" i="32" s="1"/>
  <c r="I15" i="32" a="1"/>
  <c r="I15" i="32" s="1"/>
  <c r="H15" i="32" a="1"/>
  <c r="H15" i="32" s="1"/>
  <c r="G15" i="32" a="1"/>
  <c r="G15" i="32" s="1"/>
  <c r="F15" i="32" a="1"/>
  <c r="F15" i="32" s="1"/>
  <c r="E15" i="32" a="1"/>
  <c r="E15" i="32" s="1"/>
  <c r="D15" i="32" a="1"/>
  <c r="D15" i="32" s="1"/>
  <c r="AG15" i="33" a="1"/>
  <c r="AG15" i="33" s="1"/>
  <c r="E15" i="33" a="1"/>
  <c r="E15" i="33" s="1"/>
  <c r="F15" i="33" a="1"/>
  <c r="F15" i="33" s="1"/>
  <c r="G15" i="33" a="1"/>
  <c r="G15" i="33" s="1"/>
  <c r="H15" i="33" a="1"/>
  <c r="H15" i="33" s="1"/>
  <c r="I15" i="33" a="1"/>
  <c r="I15" i="33" s="1"/>
  <c r="J15" i="33" a="1"/>
  <c r="J15" i="33" s="1"/>
  <c r="K15" i="33" a="1"/>
  <c r="K15" i="33" s="1"/>
  <c r="L15" i="33" a="1"/>
  <c r="L15" i="33" s="1"/>
  <c r="M15" i="33" a="1"/>
  <c r="M15" i="33" s="1"/>
  <c r="N15" i="33" a="1"/>
  <c r="N15" i="33" s="1"/>
  <c r="O15" i="33" a="1"/>
  <c r="O15" i="33" s="1"/>
  <c r="P15" i="33" a="1"/>
  <c r="P15" i="33" s="1"/>
  <c r="Q15" i="33" a="1"/>
  <c r="Q15" i="33" s="1"/>
  <c r="R15" i="33" a="1"/>
  <c r="R15" i="33" s="1"/>
  <c r="S15" i="33" a="1"/>
  <c r="S15" i="33" s="1"/>
  <c r="T15" i="33" a="1"/>
  <c r="T15" i="33" s="1"/>
  <c r="U15" i="33" a="1"/>
  <c r="U15" i="33" s="1"/>
  <c r="V15" i="33" a="1"/>
  <c r="V15" i="33" s="1"/>
  <c r="W15" i="33" a="1"/>
  <c r="W15" i="33" s="1"/>
  <c r="X15" i="33" a="1"/>
  <c r="X15" i="33" s="1"/>
  <c r="Y15" i="33" a="1"/>
  <c r="Y15" i="33" s="1"/>
  <c r="Z15" i="33" a="1"/>
  <c r="Z15" i="33" s="1"/>
  <c r="AA15" i="33" a="1"/>
  <c r="AA15" i="33" s="1"/>
  <c r="AB15" i="33" a="1"/>
  <c r="AB15" i="33" s="1"/>
  <c r="AC15" i="33" a="1"/>
  <c r="AC15" i="33" s="1"/>
  <c r="AD15" i="33" a="1"/>
  <c r="AD15" i="33" s="1"/>
  <c r="AE15" i="33" a="1"/>
  <c r="AE15" i="33" s="1"/>
  <c r="AF15" i="33" a="1"/>
  <c r="AF15" i="33" s="1"/>
  <c r="D15" i="33" a="1"/>
  <c r="D15" i="33" s="1"/>
  <c r="R25" i="31" l="1"/>
  <c r="AI31" i="32"/>
  <c r="AH13" i="32"/>
  <c r="AH14" i="32"/>
  <c r="E25" i="32"/>
  <c r="E26" i="32" s="1"/>
  <c r="F25" i="32"/>
  <c r="F26" i="32" s="1"/>
  <c r="G25" i="32"/>
  <c r="G26" i="32" s="1"/>
  <c r="H25" i="32"/>
  <c r="H26" i="32" s="1"/>
  <c r="I25" i="32"/>
  <c r="I26" i="32" s="1"/>
  <c r="J25" i="32"/>
  <c r="J26" i="32" s="1"/>
  <c r="K25" i="32"/>
  <c r="K26" i="32" s="1"/>
  <c r="L25" i="32"/>
  <c r="L26" i="32" s="1"/>
  <c r="M25" i="32"/>
  <c r="M26" i="32" s="1"/>
  <c r="N25" i="32"/>
  <c r="N26" i="32" s="1"/>
  <c r="O25" i="32"/>
  <c r="O26" i="32" s="1"/>
  <c r="P25" i="32"/>
  <c r="P26" i="32" s="1"/>
  <c r="Q25" i="32"/>
  <c r="Q26" i="32" s="1"/>
  <c r="R25" i="32"/>
  <c r="R26" i="32" s="1"/>
  <c r="AH16" i="32"/>
  <c r="AH17" i="32"/>
  <c r="AH18" i="32"/>
  <c r="AH19" i="32"/>
  <c r="AH20" i="32"/>
  <c r="AH21" i="32"/>
  <c r="AH22" i="32"/>
  <c r="AH23" i="32"/>
  <c r="AH24" i="32"/>
  <c r="S25" i="32"/>
  <c r="S26" i="32" s="1"/>
  <c r="T25" i="32"/>
  <c r="T26" i="32" s="1"/>
  <c r="U25" i="32"/>
  <c r="U26" i="32" s="1"/>
  <c r="V25" i="32"/>
  <c r="V26" i="32" s="1"/>
  <c r="W25" i="32"/>
  <c r="W26" i="32" s="1"/>
  <c r="X25" i="32"/>
  <c r="X26" i="32" s="1"/>
  <c r="Y25" i="32"/>
  <c r="Y26" i="32" s="1"/>
  <c r="Z25" i="32"/>
  <c r="Z26" i="32" s="1"/>
  <c r="AA25" i="32"/>
  <c r="AA26" i="32" s="1"/>
  <c r="AB25" i="32"/>
  <c r="AB26" i="32" s="1"/>
  <c r="AC25" i="32"/>
  <c r="AC26" i="32" s="1"/>
  <c r="AD25" i="32"/>
  <c r="AD26" i="32" s="1"/>
  <c r="AE25" i="32"/>
  <c r="AE26" i="32" s="1"/>
  <c r="AF25" i="32"/>
  <c r="AF26" i="32" s="1"/>
  <c r="AG25" i="32"/>
  <c r="AG26" i="32" s="1"/>
  <c r="AI32" i="32"/>
  <c r="AI33" i="32"/>
  <c r="AI34" i="32"/>
  <c r="AI35" i="32"/>
  <c r="AI36" i="32"/>
  <c r="AI37" i="32"/>
  <c r="AI38" i="32"/>
  <c r="AI31" i="31"/>
  <c r="AI31" i="30"/>
  <c r="AI31" i="29"/>
  <c r="AI31" i="28"/>
  <c r="AI31" i="27"/>
  <c r="AI31" i="26"/>
  <c r="AI31" i="25"/>
  <c r="AI31" i="24"/>
  <c r="AI31" i="19"/>
  <c r="AI31" i="18"/>
  <c r="AI31" i="17"/>
  <c r="AH16" i="31"/>
  <c r="AH17" i="31"/>
  <c r="AH18" i="31"/>
  <c r="AH19" i="31"/>
  <c r="AH20" i="31"/>
  <c r="AH21" i="31"/>
  <c r="AH22" i="31"/>
  <c r="AH23" i="31"/>
  <c r="AH24" i="3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39" i="10" s="1"/>
  <c r="M141" i="10"/>
  <c r="L141" i="10"/>
  <c r="K141" i="10"/>
  <c r="J141" i="10"/>
  <c r="I141" i="10"/>
  <c r="H141" i="10"/>
  <c r="G141" i="10"/>
  <c r="F141" i="10"/>
  <c r="M140" i="10"/>
  <c r="L140" i="10"/>
  <c r="K140" i="10"/>
  <c r="J140" i="10"/>
  <c r="I140" i="10"/>
  <c r="H140" i="10"/>
  <c r="G140" i="10"/>
  <c r="F140" i="10"/>
  <c r="M139" i="10"/>
  <c r="L139" i="10"/>
  <c r="K139" i="10"/>
  <c r="J139" i="10"/>
  <c r="I139" i="10"/>
  <c r="H139" i="10"/>
  <c r="G139" i="10"/>
  <c r="F139" i="10"/>
  <c r="M138" i="10"/>
  <c r="L138" i="10"/>
  <c r="K138" i="10"/>
  <c r="J138" i="10"/>
  <c r="I138" i="10"/>
  <c r="H138" i="10"/>
  <c r="G138" i="10"/>
  <c r="F138" i="10"/>
  <c r="M137" i="10"/>
  <c r="L137" i="10"/>
  <c r="K137" i="10"/>
  <c r="J137" i="10"/>
  <c r="I137" i="10"/>
  <c r="H137" i="10"/>
  <c r="G137" i="10"/>
  <c r="F137" i="10"/>
  <c r="M136" i="10"/>
  <c r="L136" i="10"/>
  <c r="K136" i="10"/>
  <c r="J136" i="10"/>
  <c r="I136" i="10"/>
  <c r="H136" i="10"/>
  <c r="G136" i="10"/>
  <c r="F136" i="10"/>
  <c r="M135" i="10"/>
  <c r="L135" i="10"/>
  <c r="K135" i="10"/>
  <c r="J135" i="10"/>
  <c r="I135" i="10"/>
  <c r="H135" i="10"/>
  <c r="G135" i="10"/>
  <c r="F135" i="10"/>
  <c r="M134" i="10"/>
  <c r="L134" i="10"/>
  <c r="K134" i="10"/>
  <c r="J134" i="10"/>
  <c r="I134" i="10"/>
  <c r="H134" i="10"/>
  <c r="G134" i="10"/>
  <c r="F134" i="10"/>
  <c r="M133" i="10"/>
  <c r="L133" i="10"/>
  <c r="K133" i="10"/>
  <c r="J133" i="10"/>
  <c r="I133" i="10"/>
  <c r="H133" i="10"/>
  <c r="G133" i="10"/>
  <c r="F133" i="10"/>
  <c r="M132" i="10"/>
  <c r="L132" i="10"/>
  <c r="K132" i="10"/>
  <c r="J132" i="10"/>
  <c r="I132" i="10"/>
  <c r="H132" i="10"/>
  <c r="G132" i="10"/>
  <c r="F132" i="10"/>
  <c r="M131" i="10"/>
  <c r="L131" i="10"/>
  <c r="K131" i="10"/>
  <c r="J131" i="10"/>
  <c r="I131" i="10"/>
  <c r="H131" i="10"/>
  <c r="G131" i="10"/>
  <c r="F131" i="10"/>
  <c r="M130" i="10"/>
  <c r="L130" i="10"/>
  <c r="K130" i="10"/>
  <c r="J130" i="10"/>
  <c r="I130" i="10"/>
  <c r="H130" i="10"/>
  <c r="G130" i="10"/>
  <c r="F130" i="10"/>
  <c r="M129" i="10"/>
  <c r="L129" i="10"/>
  <c r="K129" i="10"/>
  <c r="J129" i="10"/>
  <c r="I129" i="10"/>
  <c r="H129" i="10"/>
  <c r="G129" i="10"/>
  <c r="F129" i="10"/>
  <c r="M128" i="10"/>
  <c r="L128" i="10"/>
  <c r="K128" i="10"/>
  <c r="J128" i="10"/>
  <c r="I128" i="10"/>
  <c r="H128" i="10"/>
  <c r="G128" i="10"/>
  <c r="F128" i="10"/>
  <c r="M127" i="10"/>
  <c r="L127" i="10"/>
  <c r="K127" i="10"/>
  <c r="J127" i="10"/>
  <c r="I127" i="10"/>
  <c r="H127" i="10"/>
  <c r="G127" i="10"/>
  <c r="F127" i="10"/>
  <c r="M121" i="10"/>
  <c r="L121" i="10"/>
  <c r="K121" i="10"/>
  <c r="J121" i="10"/>
  <c r="M120" i="10"/>
  <c r="L120" i="10"/>
  <c r="K120" i="10"/>
  <c r="J120" i="10"/>
  <c r="M119" i="10"/>
  <c r="L119" i="10"/>
  <c r="K119" i="10"/>
  <c r="J119" i="10"/>
  <c r="M118" i="10"/>
  <c r="L118" i="10"/>
  <c r="K118" i="10"/>
  <c r="J118" i="10"/>
  <c r="M117" i="10"/>
  <c r="L117" i="10"/>
  <c r="K117" i="10"/>
  <c r="J117" i="10"/>
  <c r="M116" i="10"/>
  <c r="L116" i="10"/>
  <c r="K116" i="10"/>
  <c r="J116" i="10"/>
  <c r="M115" i="10"/>
  <c r="L115" i="10"/>
  <c r="K115" i="10"/>
  <c r="J115" i="10"/>
  <c r="M114" i="10"/>
  <c r="L114" i="10"/>
  <c r="K114" i="10"/>
  <c r="J114" i="10"/>
  <c r="M113" i="10"/>
  <c r="L113" i="10"/>
  <c r="K113" i="10"/>
  <c r="J113" i="10"/>
  <c r="M112" i="10"/>
  <c r="L112" i="10"/>
  <c r="K112" i="10"/>
  <c r="J112" i="10"/>
  <c r="M111" i="10"/>
  <c r="L111" i="10"/>
  <c r="K111" i="10"/>
  <c r="J111" i="10"/>
  <c r="M110" i="10"/>
  <c r="L110" i="10"/>
  <c r="K110" i="10"/>
  <c r="J110" i="10"/>
  <c r="M109" i="10"/>
  <c r="L109" i="10"/>
  <c r="K109" i="10"/>
  <c r="J109" i="10"/>
  <c r="M108" i="10"/>
  <c r="L108" i="10"/>
  <c r="K108" i="10"/>
  <c r="J108" i="10"/>
  <c r="I108" i="10"/>
  <c r="H108" i="10"/>
  <c r="G108" i="10"/>
  <c r="F108" i="10"/>
  <c r="M107" i="10"/>
  <c r="L107" i="10"/>
  <c r="K107" i="10"/>
  <c r="J107" i="10"/>
  <c r="I107" i="10"/>
  <c r="H107" i="10"/>
  <c r="G107" i="10"/>
  <c r="F107" i="10"/>
  <c r="I101" i="10"/>
  <c r="H101" i="10"/>
  <c r="G101" i="10"/>
  <c r="F101" i="10"/>
  <c r="I100" i="10"/>
  <c r="H100" i="10"/>
  <c r="G100" i="10"/>
  <c r="F100" i="10"/>
  <c r="I99" i="10"/>
  <c r="H99" i="10"/>
  <c r="G99" i="10"/>
  <c r="F99" i="10"/>
  <c r="I98" i="10"/>
  <c r="H98" i="10"/>
  <c r="G98" i="10"/>
  <c r="F98" i="10"/>
  <c r="I97" i="10"/>
  <c r="H97" i="10"/>
  <c r="G97" i="10"/>
  <c r="F97" i="10"/>
  <c r="I96" i="10"/>
  <c r="H96" i="10"/>
  <c r="G96" i="10"/>
  <c r="F96" i="10"/>
  <c r="I95" i="10"/>
  <c r="H95" i="10"/>
  <c r="G95" i="10"/>
  <c r="F95" i="10"/>
  <c r="I94" i="10"/>
  <c r="H94" i="10"/>
  <c r="G94" i="10"/>
  <c r="F94" i="10"/>
  <c r="I93" i="10"/>
  <c r="H93" i="10"/>
  <c r="G93" i="10"/>
  <c r="F93" i="10"/>
  <c r="I92" i="10"/>
  <c r="H92" i="10"/>
  <c r="G92" i="10"/>
  <c r="F92" i="10"/>
  <c r="I91" i="10"/>
  <c r="H91" i="10"/>
  <c r="G91" i="10"/>
  <c r="F91" i="10"/>
  <c r="I90" i="10"/>
  <c r="H90" i="10"/>
  <c r="G90" i="10"/>
  <c r="F90" i="10"/>
  <c r="I89" i="10"/>
  <c r="H89" i="10"/>
  <c r="G89" i="10"/>
  <c r="F89" i="10"/>
  <c r="I88" i="10"/>
  <c r="H88" i="10"/>
  <c r="G88" i="10"/>
  <c r="F88" i="10"/>
  <c r="I87" i="10"/>
  <c r="H87" i="10"/>
  <c r="G87" i="10"/>
  <c r="F87" i="10"/>
  <c r="M80" i="10"/>
  <c r="L80" i="10"/>
  <c r="K80" i="10"/>
  <c r="J80" i="10"/>
  <c r="I80" i="10"/>
  <c r="H80" i="10"/>
  <c r="G80" i="10"/>
  <c r="F80" i="10"/>
  <c r="M79" i="10"/>
  <c r="L79" i="10"/>
  <c r="K79" i="10"/>
  <c r="J79" i="10"/>
  <c r="I79" i="10"/>
  <c r="H79" i="10"/>
  <c r="G79" i="10"/>
  <c r="F79" i="10"/>
  <c r="M78" i="10"/>
  <c r="L78" i="10"/>
  <c r="K78" i="10"/>
  <c r="J78" i="10"/>
  <c r="I78" i="10"/>
  <c r="H78" i="10"/>
  <c r="G78" i="10"/>
  <c r="F78" i="10"/>
  <c r="M77" i="10"/>
  <c r="L77" i="10"/>
  <c r="K77" i="10"/>
  <c r="J77" i="10"/>
  <c r="I77" i="10"/>
  <c r="H77" i="10"/>
  <c r="G77" i="10"/>
  <c r="F77" i="10"/>
  <c r="M76" i="10"/>
  <c r="L76" i="10"/>
  <c r="K76" i="10"/>
  <c r="J76" i="10"/>
  <c r="I76" i="10"/>
  <c r="H76" i="10"/>
  <c r="G76" i="10"/>
  <c r="F76" i="10"/>
  <c r="M75" i="10"/>
  <c r="L75" i="10"/>
  <c r="K75" i="10"/>
  <c r="J75" i="10"/>
  <c r="I75" i="10"/>
  <c r="H75" i="10"/>
  <c r="G75" i="10"/>
  <c r="F75" i="10"/>
  <c r="M74" i="10"/>
  <c r="L74" i="10"/>
  <c r="K74" i="10"/>
  <c r="J74" i="10"/>
  <c r="I74" i="10"/>
  <c r="H74" i="10"/>
  <c r="G74" i="10"/>
  <c r="F74" i="10"/>
  <c r="M73" i="10"/>
  <c r="L73" i="10"/>
  <c r="K73" i="10"/>
  <c r="J73" i="10"/>
  <c r="I73" i="10"/>
  <c r="H73" i="10"/>
  <c r="G73" i="10"/>
  <c r="F73" i="10"/>
  <c r="M72" i="10"/>
  <c r="L72" i="10"/>
  <c r="K72" i="10"/>
  <c r="J72" i="10"/>
  <c r="I72" i="10"/>
  <c r="H72" i="10"/>
  <c r="G72" i="10"/>
  <c r="F72" i="10"/>
  <c r="M71" i="10"/>
  <c r="L71" i="10"/>
  <c r="K71" i="10"/>
  <c r="J71" i="10"/>
  <c r="I71" i="10"/>
  <c r="H71" i="10"/>
  <c r="G71" i="10"/>
  <c r="F71" i="10"/>
  <c r="M70" i="10"/>
  <c r="L70" i="10"/>
  <c r="K70" i="10"/>
  <c r="J70" i="10"/>
  <c r="I70" i="10"/>
  <c r="H70" i="10"/>
  <c r="G70" i="10"/>
  <c r="F70" i="10"/>
  <c r="M69" i="10"/>
  <c r="L69" i="10"/>
  <c r="K69" i="10"/>
  <c r="J69" i="10"/>
  <c r="I69" i="10"/>
  <c r="H69" i="10"/>
  <c r="G69" i="10"/>
  <c r="F69" i="10"/>
  <c r="M68" i="10"/>
  <c r="L68" i="10"/>
  <c r="K68" i="10"/>
  <c r="J68" i="10"/>
  <c r="I68" i="10"/>
  <c r="H68" i="10"/>
  <c r="G68" i="10"/>
  <c r="F68" i="10"/>
  <c r="M67" i="10"/>
  <c r="L67" i="10"/>
  <c r="K67" i="10"/>
  <c r="J67" i="10"/>
  <c r="I67" i="10"/>
  <c r="H67" i="10"/>
  <c r="G67" i="10"/>
  <c r="F67" i="10"/>
  <c r="M66" i="10"/>
  <c r="L66" i="10"/>
  <c r="K66" i="10"/>
  <c r="J66" i="10"/>
  <c r="I66" i="10"/>
  <c r="H66" i="10"/>
  <c r="G66" i="10"/>
  <c r="F66" i="10"/>
  <c r="M60" i="10"/>
  <c r="L60" i="10"/>
  <c r="K60" i="10"/>
  <c r="J60" i="10"/>
  <c r="I60" i="10"/>
  <c r="H60" i="10"/>
  <c r="G60" i="10"/>
  <c r="F60" i="10"/>
  <c r="M59" i="10"/>
  <c r="L59" i="10"/>
  <c r="K59" i="10"/>
  <c r="J59" i="10"/>
  <c r="I59" i="10"/>
  <c r="AI16" i="32" s="1"/>
  <c r="H59" i="10"/>
  <c r="G59" i="10"/>
  <c r="F59" i="10"/>
  <c r="M58" i="10"/>
  <c r="L58" i="10"/>
  <c r="K58" i="10"/>
  <c r="J58" i="10"/>
  <c r="I58" i="10"/>
  <c r="H58" i="10"/>
  <c r="G58" i="10"/>
  <c r="F58" i="10"/>
  <c r="M57" i="10"/>
  <c r="L57" i="10"/>
  <c r="K57" i="10"/>
  <c r="J57" i="10"/>
  <c r="I57" i="10"/>
  <c r="H57" i="10"/>
  <c r="G57" i="10"/>
  <c r="F57" i="10"/>
  <c r="M56" i="10"/>
  <c r="L56" i="10"/>
  <c r="K56" i="10"/>
  <c r="J56" i="10"/>
  <c r="I56" i="10"/>
  <c r="H56" i="10"/>
  <c r="G56" i="10"/>
  <c r="F56" i="10"/>
  <c r="M55" i="10"/>
  <c r="L55" i="10"/>
  <c r="K55" i="10"/>
  <c r="J55" i="10"/>
  <c r="I55" i="10"/>
  <c r="H55" i="10"/>
  <c r="G55" i="10"/>
  <c r="F55" i="10"/>
  <c r="M54" i="10"/>
  <c r="L54" i="10"/>
  <c r="K54" i="10"/>
  <c r="J54" i="10"/>
  <c r="I54" i="10"/>
  <c r="H54" i="10"/>
  <c r="G54" i="10"/>
  <c r="F54" i="10"/>
  <c r="M53" i="10"/>
  <c r="L53" i="10"/>
  <c r="K53" i="10"/>
  <c r="J53" i="10"/>
  <c r="I53" i="10"/>
  <c r="H53" i="10"/>
  <c r="G53" i="10"/>
  <c r="F53" i="10"/>
  <c r="M52" i="10"/>
  <c r="L52" i="10"/>
  <c r="K52" i="10"/>
  <c r="J52" i="10"/>
  <c r="I52" i="10"/>
  <c r="H52" i="10"/>
  <c r="G52" i="10"/>
  <c r="F52" i="10"/>
  <c r="M51" i="10"/>
  <c r="L51" i="10"/>
  <c r="K51" i="10"/>
  <c r="J51" i="10"/>
  <c r="I51" i="10"/>
  <c r="H51" i="10"/>
  <c r="G51" i="10"/>
  <c r="F51" i="10"/>
  <c r="M50" i="10"/>
  <c r="L50" i="10"/>
  <c r="K50" i="10"/>
  <c r="J50" i="10"/>
  <c r="I50" i="10"/>
  <c r="H50" i="10"/>
  <c r="G50" i="10"/>
  <c r="F50" i="10"/>
  <c r="M49" i="10"/>
  <c r="L49" i="10"/>
  <c r="K49" i="10"/>
  <c r="J49" i="10"/>
  <c r="I49" i="10"/>
  <c r="H49" i="10"/>
  <c r="G49" i="10"/>
  <c r="F49" i="10"/>
  <c r="M48" i="10"/>
  <c r="L48" i="10"/>
  <c r="K48" i="10"/>
  <c r="J48" i="10"/>
  <c r="I48" i="10"/>
  <c r="H48" i="10"/>
  <c r="G48" i="10"/>
  <c r="F48" i="10"/>
  <c r="M47" i="10"/>
  <c r="L47" i="10"/>
  <c r="K47" i="10"/>
  <c r="J47" i="10"/>
  <c r="I47" i="10"/>
  <c r="H47" i="10"/>
  <c r="G47" i="10"/>
  <c r="F47" i="10"/>
  <c r="M46" i="10"/>
  <c r="L46" i="10"/>
  <c r="K46" i="10"/>
  <c r="J46" i="10"/>
  <c r="I46" i="10"/>
  <c r="H46" i="10"/>
  <c r="G46" i="10"/>
  <c r="F46" i="10"/>
  <c r="P25" i="33"/>
  <c r="P26" i="33" s="1"/>
  <c r="O25" i="33"/>
  <c r="O26" i="33" s="1"/>
  <c r="N25" i="33"/>
  <c r="N26" i="33" s="1"/>
  <c r="G25" i="33"/>
  <c r="G26" i="33" s="1"/>
  <c r="F25" i="33"/>
  <c r="F26" i="33" s="1"/>
  <c r="K25" i="31"/>
  <c r="K26" i="31" s="1"/>
  <c r="J25" i="31"/>
  <c r="J26" i="31" s="1"/>
  <c r="R25" i="30"/>
  <c r="R26" i="30" s="1"/>
  <c r="Q25" i="30"/>
  <c r="Q26" i="30" s="1"/>
  <c r="P25" i="30"/>
  <c r="P26" i="30" s="1"/>
  <c r="O25" i="30"/>
  <c r="O26" i="30" s="1"/>
  <c r="N25" i="30"/>
  <c r="N26" i="30" s="1"/>
  <c r="M25" i="30"/>
  <c r="M26" i="30" s="1"/>
  <c r="L25" i="30"/>
  <c r="L26" i="30" s="1"/>
  <c r="K25" i="30"/>
  <c r="K26" i="30" s="1"/>
  <c r="J25" i="30"/>
  <c r="J26" i="30" s="1"/>
  <c r="I25" i="30"/>
  <c r="I26" i="30" s="1"/>
  <c r="H25" i="30"/>
  <c r="H26" i="30" s="1"/>
  <c r="G25" i="30"/>
  <c r="G26" i="30" s="1"/>
  <c r="F25" i="30"/>
  <c r="F26" i="30" s="1"/>
  <c r="E25" i="30"/>
  <c r="E26" i="30" s="1"/>
  <c r="R25" i="29"/>
  <c r="R26" i="29" s="1"/>
  <c r="Q25" i="29"/>
  <c r="Q26" i="29" s="1"/>
  <c r="P25" i="29"/>
  <c r="P26" i="29" s="1"/>
  <c r="N25" i="29"/>
  <c r="N26" i="29" s="1"/>
  <c r="M25" i="29"/>
  <c r="M26" i="29" s="1"/>
  <c r="L25" i="29"/>
  <c r="L26" i="29" s="1"/>
  <c r="K25" i="29"/>
  <c r="K26" i="29" s="1"/>
  <c r="J25" i="29"/>
  <c r="J26" i="29" s="1"/>
  <c r="I25" i="29"/>
  <c r="I26" i="29" s="1"/>
  <c r="H25" i="29"/>
  <c r="H26" i="29" s="1"/>
  <c r="G25" i="29"/>
  <c r="G26" i="29" s="1"/>
  <c r="F25" i="29"/>
  <c r="F26" i="29" s="1"/>
  <c r="E25" i="29"/>
  <c r="E26" i="29" s="1"/>
  <c r="D25" i="29"/>
  <c r="D26" i="29" s="1"/>
  <c r="AG25" i="28"/>
  <c r="AG26" i="28" s="1"/>
  <c r="AF25" i="28"/>
  <c r="AF26" i="28" s="1"/>
  <c r="AE25" i="28"/>
  <c r="AE26" i="28" s="1"/>
  <c r="AD25" i="28"/>
  <c r="AD26" i="28" s="1"/>
  <c r="AC25" i="28"/>
  <c r="AC26" i="28" s="1"/>
  <c r="AB25" i="28"/>
  <c r="AB26" i="28" s="1"/>
  <c r="AA25" i="28"/>
  <c r="AA26" i="28" s="1"/>
  <c r="Z25" i="28"/>
  <c r="Z26" i="28" s="1"/>
  <c r="Y25" i="28"/>
  <c r="Y26" i="28" s="1"/>
  <c r="X25" i="28"/>
  <c r="X26" i="28" s="1"/>
  <c r="W25" i="28"/>
  <c r="W26" i="28" s="1"/>
  <c r="V25" i="28"/>
  <c r="V26" i="28" s="1"/>
  <c r="U25" i="28"/>
  <c r="U26" i="28" s="1"/>
  <c r="T25" i="28"/>
  <c r="T26" i="28" s="1"/>
  <c r="S25" i="28"/>
  <c r="S26" i="28" s="1"/>
  <c r="R25" i="28"/>
  <c r="R26" i="28" s="1"/>
  <c r="Q25" i="28"/>
  <c r="Q26" i="28" s="1"/>
  <c r="P25" i="28"/>
  <c r="P26" i="28" s="1"/>
  <c r="O25" i="28"/>
  <c r="O26" i="28" s="1"/>
  <c r="N25" i="28"/>
  <c r="N26" i="28" s="1"/>
  <c r="M25" i="28"/>
  <c r="M26" i="28" s="1"/>
  <c r="L25" i="28"/>
  <c r="L26" i="28" s="1"/>
  <c r="K25" i="28"/>
  <c r="K26" i="28" s="1"/>
  <c r="J25" i="28"/>
  <c r="J26" i="28" s="1"/>
  <c r="I25" i="28"/>
  <c r="I26" i="28" s="1"/>
  <c r="H25" i="28"/>
  <c r="H26" i="28" s="1"/>
  <c r="G25" i="28"/>
  <c r="G26" i="28" s="1"/>
  <c r="F25" i="28"/>
  <c r="F26" i="28" s="1"/>
  <c r="E25" i="28"/>
  <c r="E26" i="28" s="1"/>
  <c r="AC25" i="27"/>
  <c r="AC26" i="27" s="1"/>
  <c r="AB25" i="27"/>
  <c r="AB26" i="27" s="1"/>
  <c r="AA25" i="27"/>
  <c r="AA26" i="27" s="1"/>
  <c r="Z25" i="27"/>
  <c r="Z26" i="27" s="1"/>
  <c r="Y25" i="27"/>
  <c r="Y26" i="27" s="1"/>
  <c r="X25" i="27"/>
  <c r="X26" i="27" s="1"/>
  <c r="W25" i="27"/>
  <c r="W26" i="27" s="1"/>
  <c r="V25" i="27"/>
  <c r="V26" i="27" s="1"/>
  <c r="U25" i="27"/>
  <c r="U26" i="27" s="1"/>
  <c r="T25" i="27"/>
  <c r="T26" i="27" s="1"/>
  <c r="S25" i="27"/>
  <c r="S26" i="27" s="1"/>
  <c r="R25" i="27"/>
  <c r="R26" i="27" s="1"/>
  <c r="Q25" i="27"/>
  <c r="Q26" i="27" s="1"/>
  <c r="P25" i="27"/>
  <c r="P26" i="27" s="1"/>
  <c r="O25" i="27"/>
  <c r="O26" i="27" s="1"/>
  <c r="N25" i="27"/>
  <c r="N26" i="27" s="1"/>
  <c r="M25" i="27"/>
  <c r="M26" i="27" s="1"/>
  <c r="L25" i="27"/>
  <c r="L26" i="27" s="1"/>
  <c r="K25" i="27"/>
  <c r="K26" i="27" s="1"/>
  <c r="J25" i="27"/>
  <c r="J26" i="27" s="1"/>
  <c r="I25" i="27"/>
  <c r="I26" i="27" s="1"/>
  <c r="H25" i="27"/>
  <c r="H26" i="27" s="1"/>
  <c r="G25" i="27"/>
  <c r="G26" i="27" s="1"/>
  <c r="E25" i="27"/>
  <c r="E26" i="27" s="1"/>
  <c r="AG25" i="26"/>
  <c r="AG26" i="26" s="1"/>
  <c r="AF25" i="26"/>
  <c r="AF26" i="26" s="1"/>
  <c r="AE25" i="26"/>
  <c r="AE26" i="26" s="1"/>
  <c r="AD25" i="26"/>
  <c r="AD26" i="26" s="1"/>
  <c r="AC25" i="26"/>
  <c r="AC26" i="26" s="1"/>
  <c r="AB25" i="26"/>
  <c r="AB26" i="26" s="1"/>
  <c r="AA25" i="26"/>
  <c r="AA26" i="26" s="1"/>
  <c r="Z25" i="26"/>
  <c r="Z26" i="26" s="1"/>
  <c r="Y25" i="26"/>
  <c r="Y26" i="26" s="1"/>
  <c r="X25" i="26"/>
  <c r="X26" i="26" s="1"/>
  <c r="W25" i="26"/>
  <c r="W26" i="26" s="1"/>
  <c r="V25" i="26"/>
  <c r="V26" i="26" s="1"/>
  <c r="U25" i="26"/>
  <c r="U26" i="26" s="1"/>
  <c r="T25" i="26"/>
  <c r="T26" i="26" s="1"/>
  <c r="S25" i="26"/>
  <c r="S26" i="26" s="1"/>
  <c r="R25" i="26"/>
  <c r="R26" i="26" s="1"/>
  <c r="Q25" i="26"/>
  <c r="Q26" i="26" s="1"/>
  <c r="P25" i="26"/>
  <c r="P26" i="26" s="1"/>
  <c r="O25" i="26"/>
  <c r="O26" i="26" s="1"/>
  <c r="N25" i="26"/>
  <c r="N26" i="26" s="1"/>
  <c r="M25" i="26"/>
  <c r="M26" i="26" s="1"/>
  <c r="L25" i="26"/>
  <c r="L26" i="26" s="1"/>
  <c r="K25" i="26"/>
  <c r="K26" i="26" s="1"/>
  <c r="J25" i="26"/>
  <c r="J26" i="26" s="1"/>
  <c r="I25" i="26"/>
  <c r="I26" i="26" s="1"/>
  <c r="H25" i="26"/>
  <c r="H26" i="26" s="1"/>
  <c r="G25" i="26"/>
  <c r="G26" i="26" s="1"/>
  <c r="F25" i="26"/>
  <c r="F26" i="26" s="1"/>
  <c r="E25" i="26"/>
  <c r="E26" i="26" s="1"/>
  <c r="AF25" i="25"/>
  <c r="AF26" i="25" s="1"/>
  <c r="AE25" i="25"/>
  <c r="AE26" i="25" s="1"/>
  <c r="AD25" i="25"/>
  <c r="AD26" i="25" s="1"/>
  <c r="AC25" i="25"/>
  <c r="AC26" i="25" s="1"/>
  <c r="AB25" i="25"/>
  <c r="AB26" i="25" s="1"/>
  <c r="AA25" i="25"/>
  <c r="AA26" i="25" s="1"/>
  <c r="Z25" i="25"/>
  <c r="Z26" i="25" s="1"/>
  <c r="Y25" i="25"/>
  <c r="Y26" i="25" s="1"/>
  <c r="X25" i="25"/>
  <c r="X26" i="25" s="1"/>
  <c r="W25" i="25"/>
  <c r="W26" i="25" s="1"/>
  <c r="V25" i="25"/>
  <c r="V26" i="25" s="1"/>
  <c r="U25" i="25"/>
  <c r="U26" i="25" s="1"/>
  <c r="T25" i="25"/>
  <c r="T26" i="25" s="1"/>
  <c r="S25" i="25"/>
  <c r="S26" i="25" s="1"/>
  <c r="R25" i="25"/>
  <c r="R26" i="25" s="1"/>
  <c r="Q25" i="25"/>
  <c r="Q26" i="25" s="1"/>
  <c r="P25" i="25"/>
  <c r="P26" i="25" s="1"/>
  <c r="O25" i="25"/>
  <c r="O26" i="25" s="1"/>
  <c r="N25" i="25"/>
  <c r="N26" i="25" s="1"/>
  <c r="M25" i="25"/>
  <c r="M26" i="25" s="1"/>
  <c r="L25" i="25"/>
  <c r="L26" i="25" s="1"/>
  <c r="K25" i="25"/>
  <c r="K26" i="25" s="1"/>
  <c r="J25" i="25"/>
  <c r="J26" i="25" s="1"/>
  <c r="I25" i="25"/>
  <c r="I26" i="25" s="1"/>
  <c r="H25" i="25"/>
  <c r="H26" i="25" s="1"/>
  <c r="G25" i="25"/>
  <c r="G26" i="25" s="1"/>
  <c r="F25" i="25"/>
  <c r="F26" i="25" s="1"/>
  <c r="E25" i="25"/>
  <c r="E26" i="25" s="1"/>
  <c r="D25" i="25"/>
  <c r="D26" i="25" s="1"/>
  <c r="AG25" i="24"/>
  <c r="AG26" i="24" s="1"/>
  <c r="AF25" i="24"/>
  <c r="AF26" i="24" s="1"/>
  <c r="AE25" i="24"/>
  <c r="AE26" i="24" s="1"/>
  <c r="AD25" i="24"/>
  <c r="AD26" i="24" s="1"/>
  <c r="AC25" i="24"/>
  <c r="AC26" i="24" s="1"/>
  <c r="AB25" i="24"/>
  <c r="AB26" i="24" s="1"/>
  <c r="AA25" i="24"/>
  <c r="AA26" i="24" s="1"/>
  <c r="Z25" i="24"/>
  <c r="Z26" i="24" s="1"/>
  <c r="Y25" i="24"/>
  <c r="Y26" i="24" s="1"/>
  <c r="X25" i="24"/>
  <c r="X26" i="24" s="1"/>
  <c r="W25" i="24"/>
  <c r="W26" i="24" s="1"/>
  <c r="V25" i="24"/>
  <c r="V26" i="24" s="1"/>
  <c r="U25" i="24"/>
  <c r="U26" i="24" s="1"/>
  <c r="T25" i="24"/>
  <c r="T26" i="24" s="1"/>
  <c r="S25" i="24"/>
  <c r="S26" i="24" s="1"/>
  <c r="R25" i="24"/>
  <c r="R26" i="24" s="1"/>
  <c r="Q25" i="24"/>
  <c r="Q26" i="24" s="1"/>
  <c r="P25" i="24"/>
  <c r="P26" i="24" s="1"/>
  <c r="O25" i="24"/>
  <c r="O26" i="24" s="1"/>
  <c r="N25" i="24"/>
  <c r="N26" i="24" s="1"/>
  <c r="M25" i="24"/>
  <c r="M26" i="24" s="1"/>
  <c r="L25" i="24"/>
  <c r="L26" i="24" s="1"/>
  <c r="K25" i="24"/>
  <c r="K26" i="24" s="1"/>
  <c r="J25" i="24"/>
  <c r="J26" i="24" s="1"/>
  <c r="I25" i="24"/>
  <c r="I26" i="24" s="1"/>
  <c r="H25" i="24"/>
  <c r="H26" i="24" s="1"/>
  <c r="G25" i="24"/>
  <c r="G26" i="24" s="1"/>
  <c r="F25" i="24"/>
  <c r="F26" i="24" s="1"/>
  <c r="E25" i="24"/>
  <c r="E26" i="24" s="1"/>
  <c r="AI38" i="33"/>
  <c r="AI37" i="33"/>
  <c r="AI36" i="33"/>
  <c r="AI35" i="33"/>
  <c r="AI34" i="33"/>
  <c r="AI33" i="33"/>
  <c r="AI32" i="33"/>
  <c r="AI31" i="33"/>
  <c r="AG25" i="33"/>
  <c r="AG26" i="33" s="1"/>
  <c r="AF25" i="33"/>
  <c r="AF26" i="33" s="1"/>
  <c r="AE25" i="33"/>
  <c r="AE26" i="33" s="1"/>
  <c r="AD25" i="33"/>
  <c r="AD26" i="33" s="1"/>
  <c r="AC25" i="33"/>
  <c r="AC26" i="33" s="1"/>
  <c r="AB25" i="33"/>
  <c r="AB26" i="33" s="1"/>
  <c r="AA25" i="33"/>
  <c r="AA26" i="33" s="1"/>
  <c r="Z25" i="33"/>
  <c r="Z26" i="33" s="1"/>
  <c r="Y25" i="33"/>
  <c r="Y26" i="33" s="1"/>
  <c r="X25" i="33"/>
  <c r="X26" i="33" s="1"/>
  <c r="W25" i="33"/>
  <c r="W26" i="33" s="1"/>
  <c r="V25" i="33"/>
  <c r="V26" i="33" s="1"/>
  <c r="U25" i="33"/>
  <c r="U26" i="33" s="1"/>
  <c r="T25" i="33"/>
  <c r="T26" i="33" s="1"/>
  <c r="S25" i="33"/>
  <c r="S26" i="33" s="1"/>
  <c r="R25" i="33"/>
  <c r="R26" i="33" s="1"/>
  <c r="Q25" i="33"/>
  <c r="Q26" i="33" s="1"/>
  <c r="M25" i="33"/>
  <c r="M26" i="33" s="1"/>
  <c r="L25" i="33"/>
  <c r="L26" i="33" s="1"/>
  <c r="K25" i="33"/>
  <c r="K26" i="33" s="1"/>
  <c r="J25" i="33"/>
  <c r="J26" i="33" s="1"/>
  <c r="I25" i="33"/>
  <c r="I26" i="33" s="1"/>
  <c r="H25" i="33"/>
  <c r="H26" i="33" s="1"/>
  <c r="E25" i="33"/>
  <c r="E26" i="33" s="1"/>
  <c r="D25" i="33"/>
  <c r="D26" i="33" s="1"/>
  <c r="AH24" i="33"/>
  <c r="AH23" i="33"/>
  <c r="AH22" i="33"/>
  <c r="AH21" i="33"/>
  <c r="AH20" i="33"/>
  <c r="AH19" i="33"/>
  <c r="AH18" i="33"/>
  <c r="AH17" i="33"/>
  <c r="AH16" i="33"/>
  <c r="AH14" i="33"/>
  <c r="AH13" i="33"/>
  <c r="AI38" i="31"/>
  <c r="AI37" i="31"/>
  <c r="AI36" i="31"/>
  <c r="AI35" i="31"/>
  <c r="AI34" i="31"/>
  <c r="AI33" i="31"/>
  <c r="AI32" i="31"/>
  <c r="AG25" i="31"/>
  <c r="AG26" i="31" s="1"/>
  <c r="AF25" i="31"/>
  <c r="AF26" i="31" s="1"/>
  <c r="AE25" i="31"/>
  <c r="AE26" i="31" s="1"/>
  <c r="AD25" i="31"/>
  <c r="AD26" i="31" s="1"/>
  <c r="AC25" i="31"/>
  <c r="AC26" i="31" s="1"/>
  <c r="AB25" i="31"/>
  <c r="AB26" i="31" s="1"/>
  <c r="AA25" i="31"/>
  <c r="AA26" i="31" s="1"/>
  <c r="Z25" i="31"/>
  <c r="Z26" i="31" s="1"/>
  <c r="Y25" i="31"/>
  <c r="Y26" i="31" s="1"/>
  <c r="X25" i="31"/>
  <c r="X26" i="31" s="1"/>
  <c r="W25" i="31"/>
  <c r="W26" i="31" s="1"/>
  <c r="V25" i="31"/>
  <c r="V26" i="31" s="1"/>
  <c r="U25" i="31"/>
  <c r="U26" i="31" s="1"/>
  <c r="T25" i="31"/>
  <c r="T26" i="31" s="1"/>
  <c r="S25" i="31"/>
  <c r="S26" i="31" s="1"/>
  <c r="Q25" i="31"/>
  <c r="Q26" i="31" s="1"/>
  <c r="P25" i="31"/>
  <c r="P26" i="31" s="1"/>
  <c r="O25" i="31"/>
  <c r="O26" i="31" s="1"/>
  <c r="N25" i="31"/>
  <c r="N26" i="31" s="1"/>
  <c r="M25" i="31"/>
  <c r="M26" i="31" s="1"/>
  <c r="L25" i="31"/>
  <c r="L26" i="31" s="1"/>
  <c r="I25" i="31"/>
  <c r="I26" i="31" s="1"/>
  <c r="H25" i="31"/>
  <c r="H26" i="31" s="1"/>
  <c r="G25" i="31"/>
  <c r="G26" i="31" s="1"/>
  <c r="F25" i="31"/>
  <c r="F26" i="31" s="1"/>
  <c r="E25" i="31"/>
  <c r="E26" i="31" s="1"/>
  <c r="D25" i="31"/>
  <c r="D26" i="31" s="1"/>
  <c r="AH14" i="31"/>
  <c r="AH13" i="31"/>
  <c r="AI38" i="30"/>
  <c r="AI37" i="30"/>
  <c r="AI36" i="30"/>
  <c r="AI35" i="30"/>
  <c r="AI34" i="30"/>
  <c r="AI33" i="30"/>
  <c r="AI32" i="30"/>
  <c r="AG25" i="30"/>
  <c r="AG26" i="30" s="1"/>
  <c r="AF25" i="30"/>
  <c r="AF26" i="30" s="1"/>
  <c r="AE25" i="30"/>
  <c r="AE26" i="30" s="1"/>
  <c r="AD25" i="30"/>
  <c r="AD26" i="30" s="1"/>
  <c r="AC25" i="30"/>
  <c r="AC26" i="30" s="1"/>
  <c r="AB25" i="30"/>
  <c r="AB26" i="30" s="1"/>
  <c r="AA25" i="30"/>
  <c r="AA26" i="30" s="1"/>
  <c r="Z25" i="30"/>
  <c r="Z26" i="30" s="1"/>
  <c r="Y25" i="30"/>
  <c r="Y26" i="30" s="1"/>
  <c r="X25" i="30"/>
  <c r="X26" i="30" s="1"/>
  <c r="W25" i="30"/>
  <c r="W26" i="30" s="1"/>
  <c r="V25" i="30"/>
  <c r="V26" i="30" s="1"/>
  <c r="U25" i="30"/>
  <c r="U26" i="30" s="1"/>
  <c r="T25" i="30"/>
  <c r="T26" i="30" s="1"/>
  <c r="S25" i="30"/>
  <c r="S26" i="30" s="1"/>
  <c r="AH24" i="30"/>
  <c r="AH23" i="30"/>
  <c r="AH22" i="30"/>
  <c r="AH21" i="30"/>
  <c r="AH20" i="30"/>
  <c r="AH19" i="30"/>
  <c r="AH18" i="30"/>
  <c r="AH17" i="30"/>
  <c r="AH16" i="30"/>
  <c r="AH14" i="30"/>
  <c r="AH13" i="30"/>
  <c r="AI38" i="29"/>
  <c r="AI37" i="29"/>
  <c r="AI36" i="29"/>
  <c r="AI35" i="29"/>
  <c r="AI34" i="29"/>
  <c r="AI33" i="29"/>
  <c r="AI32" i="29"/>
  <c r="AG25" i="29"/>
  <c r="AG26" i="29" s="1"/>
  <c r="AF25" i="29"/>
  <c r="AF26" i="29" s="1"/>
  <c r="AE25" i="29"/>
  <c r="AE26" i="29" s="1"/>
  <c r="AD25" i="29"/>
  <c r="AD26" i="29" s="1"/>
  <c r="AC25" i="29"/>
  <c r="AC26" i="29" s="1"/>
  <c r="AB25" i="29"/>
  <c r="AB26" i="29" s="1"/>
  <c r="AA25" i="29"/>
  <c r="AA26" i="29" s="1"/>
  <c r="Z25" i="29"/>
  <c r="Z26" i="29" s="1"/>
  <c r="Y25" i="29"/>
  <c r="Y26" i="29" s="1"/>
  <c r="X25" i="29"/>
  <c r="X26" i="29" s="1"/>
  <c r="W25" i="29"/>
  <c r="W26" i="29" s="1"/>
  <c r="V25" i="29"/>
  <c r="V26" i="29" s="1"/>
  <c r="U25" i="29"/>
  <c r="U26" i="29" s="1"/>
  <c r="T25" i="29"/>
  <c r="T26" i="29" s="1"/>
  <c r="S25" i="29"/>
  <c r="S26" i="29" s="1"/>
  <c r="AH24" i="29"/>
  <c r="AH23" i="29"/>
  <c r="AH22" i="29"/>
  <c r="AH21" i="29"/>
  <c r="AH20" i="29"/>
  <c r="AH19" i="29"/>
  <c r="AH18" i="29"/>
  <c r="AH17" i="29"/>
  <c r="AH16" i="29"/>
  <c r="AH14" i="29"/>
  <c r="AH13" i="29"/>
  <c r="AI38" i="28"/>
  <c r="AI37" i="28"/>
  <c r="AI36" i="28"/>
  <c r="AI35" i="28"/>
  <c r="AI34" i="28"/>
  <c r="AI33" i="28"/>
  <c r="AI32" i="28"/>
  <c r="AH24" i="28"/>
  <c r="AH23" i="28"/>
  <c r="AH22" i="28"/>
  <c r="AH21" i="28"/>
  <c r="AH20" i="28"/>
  <c r="AH19" i="28"/>
  <c r="AH18" i="28"/>
  <c r="AH17" i="28"/>
  <c r="AH16" i="28"/>
  <c r="AH14" i="28"/>
  <c r="AH13" i="28"/>
  <c r="AI38" i="27"/>
  <c r="AI37" i="27"/>
  <c r="AI36" i="27"/>
  <c r="AI35" i="27"/>
  <c r="AI34" i="27"/>
  <c r="AI33" i="27"/>
  <c r="AI32" i="27"/>
  <c r="AG25" i="27"/>
  <c r="AG26" i="27" s="1"/>
  <c r="AF25" i="27"/>
  <c r="AF26" i="27" s="1"/>
  <c r="AE25" i="27"/>
  <c r="AE26" i="27" s="1"/>
  <c r="AD25" i="27"/>
  <c r="AD26" i="27" s="1"/>
  <c r="AH24" i="27"/>
  <c r="AH23" i="27"/>
  <c r="AH22" i="27"/>
  <c r="AH21" i="27"/>
  <c r="AH20" i="27"/>
  <c r="AH19" i="27"/>
  <c r="AH18" i="27"/>
  <c r="AH17" i="27"/>
  <c r="AH16" i="27"/>
  <c r="AH14" i="27"/>
  <c r="AH13" i="27"/>
  <c r="AI38" i="26"/>
  <c r="AI37" i="26"/>
  <c r="AI36" i="26"/>
  <c r="AI35" i="26"/>
  <c r="AI34" i="26"/>
  <c r="AI33" i="26"/>
  <c r="AI32" i="26"/>
  <c r="AH14" i="26"/>
  <c r="AH13" i="26"/>
  <c r="AI38" i="25"/>
  <c r="AI37" i="25"/>
  <c r="AI36" i="25"/>
  <c r="AI35" i="25"/>
  <c r="AI34" i="25"/>
  <c r="AI33" i="25"/>
  <c r="AI32" i="25"/>
  <c r="AH24" i="25"/>
  <c r="AH23" i="25"/>
  <c r="AH22" i="25"/>
  <c r="AH21" i="25"/>
  <c r="AH20" i="25"/>
  <c r="AH19" i="25"/>
  <c r="AH18" i="25"/>
  <c r="AH17" i="25"/>
  <c r="AH16" i="25"/>
  <c r="AH14" i="25"/>
  <c r="AH13" i="25"/>
  <c r="AI38" i="24"/>
  <c r="AI37" i="24"/>
  <c r="AI36" i="24"/>
  <c r="AI35" i="24"/>
  <c r="AI34" i="24"/>
  <c r="AI33" i="24"/>
  <c r="AI32" i="24"/>
  <c r="AH24" i="24"/>
  <c r="AH23" i="24"/>
  <c r="AH22" i="24"/>
  <c r="AH21" i="24"/>
  <c r="AH20" i="24"/>
  <c r="AH19" i="24"/>
  <c r="AH18" i="24"/>
  <c r="AH17" i="24"/>
  <c r="AH16" i="24"/>
  <c r="AH14" i="24"/>
  <c r="AH13" i="24"/>
  <c r="AI16" i="24" l="1"/>
  <c r="AI24" i="24"/>
  <c r="AI20" i="32"/>
  <c r="AI21" i="29"/>
  <c r="AI21" i="24"/>
  <c r="AI21" i="26"/>
  <c r="AI21" i="28"/>
  <c r="AI20" i="29"/>
  <c r="AI19" i="26"/>
  <c r="AI19" i="27"/>
  <c r="AI19" i="24"/>
  <c r="AI18" i="24"/>
  <c r="AI17" i="27"/>
  <c r="AI17" i="32"/>
  <c r="AI16" i="28"/>
  <c r="AI21" i="31"/>
  <c r="AI24" i="29"/>
  <c r="AI23" i="28"/>
  <c r="AI23" i="29"/>
  <c r="AI24" i="28"/>
  <c r="AI24" i="26"/>
  <c r="AI24" i="27"/>
  <c r="AI24" i="32"/>
  <c r="AI24" i="31"/>
  <c r="AI24" i="25"/>
  <c r="AI23" i="24"/>
  <c r="AI23" i="26"/>
  <c r="AI23" i="27"/>
  <c r="AI23" i="32"/>
  <c r="AI23" i="25"/>
  <c r="AI21" i="32"/>
  <c r="AI21" i="25"/>
  <c r="AI21" i="27"/>
  <c r="AI20" i="25"/>
  <c r="AI20" i="27"/>
  <c r="AI20" i="31"/>
  <c r="AI20" i="24"/>
  <c r="AI20" i="26"/>
  <c r="AI20" i="28"/>
  <c r="AI19" i="28"/>
  <c r="AI19" i="31"/>
  <c r="AI19" i="32"/>
  <c r="AI19" i="25"/>
  <c r="AI19" i="29"/>
  <c r="AI18" i="29"/>
  <c r="AI18" i="31"/>
  <c r="AI18" i="26"/>
  <c r="AI18" i="28"/>
  <c r="AI18" i="25"/>
  <c r="AI18" i="32"/>
  <c r="AI17" i="26"/>
  <c r="AI17" i="24"/>
  <c r="AI17" i="29"/>
  <c r="AI17" i="25"/>
  <c r="AI17" i="28"/>
  <c r="AI16" i="26"/>
  <c r="AI16" i="27"/>
  <c r="AI16" i="25"/>
  <c r="K92" i="10"/>
  <c r="M92" i="10"/>
  <c r="L92" i="10"/>
  <c r="J92" i="10"/>
  <c r="M99" i="10"/>
  <c r="J97" i="10"/>
  <c r="K97" i="10"/>
  <c r="L97" i="10"/>
  <c r="M97" i="10"/>
  <c r="J96" i="10"/>
  <c r="L96" i="10"/>
  <c r="M96" i="10"/>
  <c r="K96" i="10"/>
  <c r="AI23" i="31"/>
  <c r="AI17" i="31"/>
  <c r="AI16" i="31"/>
  <c r="R26" i="31"/>
  <c r="L36" i="10" s="1"/>
  <c r="D25" i="32"/>
  <c r="D26" i="32" s="1"/>
  <c r="L37" i="10" s="1"/>
  <c r="AH15" i="32"/>
  <c r="J100" i="10"/>
  <c r="AI18" i="27"/>
  <c r="M101" i="10"/>
  <c r="AI16" i="33"/>
  <c r="AI17" i="33"/>
  <c r="AI19" i="33"/>
  <c r="AI24" i="33"/>
  <c r="AI23" i="33"/>
  <c r="AI18" i="33"/>
  <c r="AI21" i="33"/>
  <c r="AI20" i="33"/>
  <c r="L93" i="10"/>
  <c r="K93" i="10"/>
  <c r="J93" i="10"/>
  <c r="AG25" i="25"/>
  <c r="AG26" i="25" s="1"/>
  <c r="M30" i="10" s="1"/>
  <c r="M93" i="10"/>
  <c r="J101" i="10"/>
  <c r="K101" i="10"/>
  <c r="L101" i="10"/>
  <c r="K100" i="10"/>
  <c r="L100" i="10"/>
  <c r="M100" i="10"/>
  <c r="J99" i="10"/>
  <c r="K99" i="10"/>
  <c r="L99" i="10"/>
  <c r="M94" i="10"/>
  <c r="J94" i="10"/>
  <c r="K94" i="10"/>
  <c r="L94" i="10"/>
  <c r="I102" i="10"/>
  <c r="H102" i="10"/>
  <c r="G102" i="10"/>
  <c r="AI23" i="30"/>
  <c r="AI21" i="30"/>
  <c r="AI16" i="30"/>
  <c r="K98" i="10"/>
  <c r="L98" i="10"/>
  <c r="M98" i="10"/>
  <c r="J98" i="10"/>
  <c r="AI18" i="30"/>
  <c r="AI17" i="30"/>
  <c r="AI19" i="30"/>
  <c r="AI24" i="30"/>
  <c r="AI20" i="30"/>
  <c r="AI16" i="29"/>
  <c r="F102" i="10"/>
  <c r="J38" i="10"/>
  <c r="M38" i="10"/>
  <c r="K38" i="10"/>
  <c r="L38" i="10"/>
  <c r="F25" i="27"/>
  <c r="F26" i="27" s="1"/>
  <c r="M95" i="10"/>
  <c r="L95" i="10"/>
  <c r="K95" i="10"/>
  <c r="J95" i="10"/>
  <c r="AH15" i="24"/>
  <c r="O25" i="29"/>
  <c r="O26" i="29" s="1"/>
  <c r="L34" i="10" s="1"/>
  <c r="AH15" i="29"/>
  <c r="AH15" i="26"/>
  <c r="D25" i="26"/>
  <c r="D26" i="26" s="1"/>
  <c r="D25" i="24"/>
  <c r="D26" i="24" s="1"/>
  <c r="L29" i="10" s="1"/>
  <c r="AH15" i="25"/>
  <c r="D25" i="28"/>
  <c r="D26" i="28" s="1"/>
  <c r="M33" i="10" s="1"/>
  <c r="AH15" i="28"/>
  <c r="AH15" i="27"/>
  <c r="D25" i="27"/>
  <c r="D26" i="27" s="1"/>
  <c r="AH15" i="31"/>
  <c r="AH15" i="33"/>
  <c r="D25" i="30"/>
  <c r="D26" i="30" s="1"/>
  <c r="AH15" i="30"/>
  <c r="AI15" i="28" l="1"/>
  <c r="AI15" i="24"/>
  <c r="AI15" i="26"/>
  <c r="AI15" i="27"/>
  <c r="AI15" i="30"/>
  <c r="AI15" i="29"/>
  <c r="AI15" i="31"/>
  <c r="AI15" i="32"/>
  <c r="AI15" i="25"/>
  <c r="AI15" i="33"/>
  <c r="J29" i="10"/>
  <c r="K29" i="10"/>
  <c r="M29" i="10"/>
  <c r="J30" i="10"/>
  <c r="K36" i="10"/>
  <c r="J36" i="10"/>
  <c r="M36" i="10"/>
  <c r="L30" i="10"/>
  <c r="K30" i="10"/>
  <c r="K37" i="10"/>
  <c r="J37" i="10"/>
  <c r="M37" i="10"/>
  <c r="AI22" i="33"/>
  <c r="K34" i="10"/>
  <c r="J34" i="10"/>
  <c r="M34" i="10"/>
  <c r="J33" i="10"/>
  <c r="L33" i="10"/>
  <c r="K33" i="10"/>
  <c r="M31" i="10"/>
  <c r="J31" i="10"/>
  <c r="K31" i="10"/>
  <c r="L31" i="10"/>
  <c r="L35" i="10"/>
  <c r="K35" i="10"/>
  <c r="J35" i="10"/>
  <c r="M35" i="10"/>
  <c r="F38" i="10"/>
  <c r="H38" i="10" s="1"/>
  <c r="L32" i="10"/>
  <c r="K32" i="10"/>
  <c r="J32" i="10"/>
  <c r="M32" i="10"/>
  <c r="AI22" i="24" l="1"/>
  <c r="AI22" i="29"/>
  <c r="AI22" i="32"/>
  <c r="AI22" i="28"/>
  <c r="F34" i="10"/>
  <c r="H34" i="10" s="1"/>
  <c r="F29" i="10"/>
  <c r="H29" i="10" s="1"/>
  <c r="F30" i="10"/>
  <c r="H30" i="10" s="1"/>
  <c r="F36" i="10"/>
  <c r="H36" i="10" s="1"/>
  <c r="AI22" i="31"/>
  <c r="F37" i="10"/>
  <c r="H37" i="10" s="1"/>
  <c r="AI22" i="25"/>
  <c r="F31" i="10"/>
  <c r="H31" i="10" s="1"/>
  <c r="AI22" i="26"/>
  <c r="F33" i="10"/>
  <c r="H33" i="10" s="1"/>
  <c r="F32" i="10"/>
  <c r="H32" i="10" s="1"/>
  <c r="AI22" i="27"/>
  <c r="AI22" i="30"/>
  <c r="F35" i="10"/>
  <c r="H35" i="10" s="1"/>
  <c r="AG26" i="22" l="1"/>
  <c r="AF26" i="22"/>
  <c r="AE26" i="22"/>
  <c r="AD26" i="22"/>
  <c r="AC26" i="22"/>
  <c r="AB26" i="22"/>
  <c r="AA26" i="22"/>
  <c r="Z26" i="22"/>
  <c r="Y26" i="22"/>
  <c r="X26" i="22"/>
  <c r="AG25" i="19"/>
  <c r="AG26" i="19" s="1"/>
  <c r="AF25" i="19"/>
  <c r="AF26" i="19" s="1"/>
  <c r="AE25" i="19"/>
  <c r="AE26" i="19" s="1"/>
  <c r="AD25" i="19"/>
  <c r="AD26" i="19" s="1"/>
  <c r="AC25" i="19"/>
  <c r="AC26" i="19" s="1"/>
  <c r="AB25" i="19"/>
  <c r="AB26" i="19" s="1"/>
  <c r="AA25" i="19"/>
  <c r="AA26" i="19" s="1"/>
  <c r="Z25" i="19"/>
  <c r="Z26" i="19" s="1"/>
  <c r="Y25" i="19"/>
  <c r="Y26" i="19" s="1"/>
  <c r="X25" i="19"/>
  <c r="X26" i="19" s="1"/>
  <c r="W25" i="19"/>
  <c r="W26" i="19" s="1"/>
  <c r="V25" i="19"/>
  <c r="V26" i="19" s="1"/>
  <c r="U25" i="19"/>
  <c r="U26" i="19" s="1"/>
  <c r="T25" i="19"/>
  <c r="T26" i="19" s="1"/>
  <c r="S25" i="19"/>
  <c r="S26" i="19" s="1"/>
  <c r="R25" i="19"/>
  <c r="R26" i="19" s="1"/>
  <c r="Q25" i="19"/>
  <c r="Q26" i="19" s="1"/>
  <c r="P25" i="19"/>
  <c r="P26" i="19" s="1"/>
  <c r="O25" i="19"/>
  <c r="O26" i="19" s="1"/>
  <c r="N25" i="19"/>
  <c r="N26" i="19" s="1"/>
  <c r="M25" i="19"/>
  <c r="M26" i="19" s="1"/>
  <c r="L25" i="19"/>
  <c r="L26" i="19" s="1"/>
  <c r="K25" i="19"/>
  <c r="K26" i="19" s="1"/>
  <c r="J25" i="19"/>
  <c r="J26" i="19" s="1"/>
  <c r="I25" i="19"/>
  <c r="I26" i="19" s="1"/>
  <c r="H25" i="19"/>
  <c r="H26" i="19" s="1"/>
  <c r="G25" i="19"/>
  <c r="G26" i="19" s="1"/>
  <c r="F25" i="19"/>
  <c r="F26" i="19" s="1"/>
  <c r="E25" i="19"/>
  <c r="E26" i="19" s="1"/>
  <c r="D25" i="19"/>
  <c r="D26" i="19" s="1"/>
  <c r="AG25" i="18"/>
  <c r="AG26" i="18" s="1"/>
  <c r="AF25" i="18"/>
  <c r="AF26" i="18" s="1"/>
  <c r="AE25" i="18"/>
  <c r="AE26" i="18" s="1"/>
  <c r="AD25" i="18"/>
  <c r="AD26" i="18" s="1"/>
  <c r="AC25" i="18"/>
  <c r="AC26" i="18" s="1"/>
  <c r="AB25" i="18"/>
  <c r="AB26" i="18" s="1"/>
  <c r="AA25" i="18"/>
  <c r="AA26" i="18" s="1"/>
  <c r="Z25" i="18"/>
  <c r="Z26" i="18" s="1"/>
  <c r="Y25" i="18"/>
  <c r="Y26" i="18" s="1"/>
  <c r="X25" i="18"/>
  <c r="X26" i="18" s="1"/>
  <c r="G25" i="18"/>
  <c r="G26" i="18" s="1"/>
  <c r="AG25" i="17"/>
  <c r="AG26" i="17" s="1"/>
  <c r="AF25" i="17"/>
  <c r="AF26" i="17" s="1"/>
  <c r="AE25" i="17"/>
  <c r="AE26" i="17" s="1"/>
  <c r="AD25" i="17"/>
  <c r="AD26" i="17" s="1"/>
  <c r="AC25" i="17"/>
  <c r="AC26" i="17" s="1"/>
  <c r="AB25" i="17"/>
  <c r="AB26" i="17" s="1"/>
  <c r="AA25" i="17"/>
  <c r="AA26" i="17" s="1"/>
  <c r="Z25" i="17"/>
  <c r="Z26" i="17" s="1"/>
  <c r="Y25" i="17"/>
  <c r="Y26" i="17" s="1"/>
  <c r="X25" i="17"/>
  <c r="X26" i="17" s="1"/>
  <c r="J27" i="10" l="1"/>
  <c r="L27" i="10"/>
  <c r="M27" i="10"/>
  <c r="K27" i="10"/>
  <c r="AI38" i="22"/>
  <c r="AI37" i="22"/>
  <c r="AI36" i="22"/>
  <c r="AI35" i="22"/>
  <c r="AI34" i="22"/>
  <c r="AI33" i="22"/>
  <c r="AI32" i="22"/>
  <c r="AI30" i="22"/>
  <c r="AH24" i="22"/>
  <c r="AI24" i="22" s="1"/>
  <c r="AH23" i="22"/>
  <c r="AI23" i="22" s="1"/>
  <c r="AH22" i="22"/>
  <c r="AH21" i="22"/>
  <c r="AH20" i="22"/>
  <c r="AI20" i="22" s="1"/>
  <c r="AH19" i="22"/>
  <c r="AI19" i="22" s="1"/>
  <c r="AH18" i="22"/>
  <c r="AI18" i="22" s="1"/>
  <c r="AH17" i="22"/>
  <c r="AI17" i="22" s="1"/>
  <c r="AH16" i="22"/>
  <c r="AI16" i="22" s="1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AH14" i="22"/>
  <c r="AH13" i="22"/>
  <c r="AI38" i="19"/>
  <c r="AI37" i="19"/>
  <c r="AI36" i="19"/>
  <c r="AI35" i="19"/>
  <c r="AI34" i="19"/>
  <c r="AI33" i="19"/>
  <c r="AI32" i="19"/>
  <c r="AH24" i="19"/>
  <c r="AI24" i="19" s="1"/>
  <c r="AH23" i="19"/>
  <c r="AI23" i="19" s="1"/>
  <c r="AH22" i="19"/>
  <c r="AH21" i="19"/>
  <c r="AI21" i="19" s="1"/>
  <c r="AH20" i="19"/>
  <c r="AI20" i="19" s="1"/>
  <c r="AH19" i="19"/>
  <c r="AI19" i="19" s="1"/>
  <c r="AH18" i="19"/>
  <c r="AI18" i="19" s="1"/>
  <c r="AH17" i="19"/>
  <c r="AI17" i="19" s="1"/>
  <c r="AH16" i="19"/>
  <c r="AI16" i="19" s="1"/>
  <c r="AH14" i="19"/>
  <c r="AH13" i="19"/>
  <c r="AI38" i="18"/>
  <c r="AI37" i="18"/>
  <c r="AI36" i="18"/>
  <c r="AI35" i="18"/>
  <c r="AI34" i="18"/>
  <c r="AI33" i="18"/>
  <c r="AI32" i="18"/>
  <c r="AH24" i="18"/>
  <c r="AI24" i="18" s="1"/>
  <c r="AH23" i="18"/>
  <c r="AH22" i="18"/>
  <c r="AH21" i="18"/>
  <c r="AH20" i="18"/>
  <c r="AH19" i="18"/>
  <c r="AH18" i="18"/>
  <c r="AH17" i="18"/>
  <c r="AH16" i="18"/>
  <c r="AH14" i="18"/>
  <c r="AH13" i="18"/>
  <c r="AI38" i="17"/>
  <c r="AI37" i="17"/>
  <c r="AI36" i="17"/>
  <c r="AI35" i="17"/>
  <c r="AI34" i="17"/>
  <c r="AI33" i="17"/>
  <c r="AI32" i="17"/>
  <c r="AH24" i="17"/>
  <c r="AI24" i="17" s="1"/>
  <c r="AH23" i="17"/>
  <c r="AI23" i="17" s="1"/>
  <c r="AH22" i="17"/>
  <c r="AI22" i="17" s="1"/>
  <c r="AH21" i="17"/>
  <c r="AI21" i="17" s="1"/>
  <c r="AH20" i="17"/>
  <c r="AI20" i="17" s="1"/>
  <c r="AH19" i="17"/>
  <c r="AI19" i="17" s="1"/>
  <c r="AH18" i="17"/>
  <c r="AI18" i="17" s="1"/>
  <c r="AH17" i="17"/>
  <c r="AI17" i="17" s="1"/>
  <c r="AH16" i="17"/>
  <c r="AI16" i="17" s="1"/>
  <c r="W25" i="17"/>
  <c r="W26" i="17" s="1"/>
  <c r="V25" i="17"/>
  <c r="V26" i="17" s="1"/>
  <c r="U25" i="17"/>
  <c r="U26" i="17" s="1"/>
  <c r="T25" i="17"/>
  <c r="T26" i="17" s="1"/>
  <c r="S25" i="17"/>
  <c r="S26" i="17" s="1"/>
  <c r="R25" i="17"/>
  <c r="R26" i="17" s="1"/>
  <c r="Q25" i="17"/>
  <c r="Q26" i="17" s="1"/>
  <c r="P25" i="17"/>
  <c r="P26" i="17" s="1"/>
  <c r="O25" i="17"/>
  <c r="O26" i="17" s="1"/>
  <c r="N25" i="17"/>
  <c r="N26" i="17" s="1"/>
  <c r="M25" i="17"/>
  <c r="M26" i="17" s="1"/>
  <c r="L25" i="17"/>
  <c r="L26" i="17" s="1"/>
  <c r="K25" i="17"/>
  <c r="K26" i="17" s="1"/>
  <c r="J25" i="17"/>
  <c r="J26" i="17" s="1"/>
  <c r="I25" i="17"/>
  <c r="I26" i="17" s="1"/>
  <c r="H25" i="17"/>
  <c r="H26" i="17" s="1"/>
  <c r="G25" i="17"/>
  <c r="G26" i="17" s="1"/>
  <c r="F25" i="17"/>
  <c r="F26" i="17" s="1"/>
  <c r="E25" i="17"/>
  <c r="E26" i="17" s="1"/>
  <c r="AH14" i="17"/>
  <c r="AH13" i="17"/>
  <c r="AF25" i="23"/>
  <c r="AF26" i="23" s="1"/>
  <c r="AE25" i="23"/>
  <c r="AE26" i="23" s="1"/>
  <c r="AD25" i="23"/>
  <c r="AD26" i="23" s="1"/>
  <c r="AC25" i="23"/>
  <c r="AC26" i="23" s="1"/>
  <c r="AB25" i="23"/>
  <c r="AB26" i="23" s="1"/>
  <c r="Z25" i="23"/>
  <c r="Z26" i="23" s="1"/>
  <c r="Y25" i="23"/>
  <c r="Y26" i="23" s="1"/>
  <c r="W25" i="23"/>
  <c r="W26" i="23" s="1"/>
  <c r="V25" i="23"/>
  <c r="V26" i="23" s="1"/>
  <c r="U25" i="23"/>
  <c r="U26" i="23" s="1"/>
  <c r="T25" i="23"/>
  <c r="T26" i="23" s="1"/>
  <c r="S25" i="23"/>
  <c r="S26" i="23" s="1"/>
  <c r="R25" i="23"/>
  <c r="R26" i="23" s="1"/>
  <c r="Q25" i="23"/>
  <c r="Q26" i="23" s="1"/>
  <c r="P25" i="23"/>
  <c r="P26" i="23" s="1"/>
  <c r="O25" i="23"/>
  <c r="O26" i="23" s="1"/>
  <c r="N25" i="23"/>
  <c r="N26" i="23" s="1"/>
  <c r="M25" i="23"/>
  <c r="M26" i="23" s="1"/>
  <c r="L25" i="23"/>
  <c r="L26" i="23" s="1"/>
  <c r="K25" i="23"/>
  <c r="K26" i="23" s="1"/>
  <c r="J25" i="23"/>
  <c r="J26" i="23" s="1"/>
  <c r="I25" i="23"/>
  <c r="I26" i="23" s="1"/>
  <c r="H25" i="23"/>
  <c r="H26" i="23" s="1"/>
  <c r="G25" i="23"/>
  <c r="G26" i="23" s="1"/>
  <c r="F25" i="23"/>
  <c r="F26" i="23" s="1"/>
  <c r="E25" i="23"/>
  <c r="E26" i="23" s="1"/>
  <c r="AI38" i="23"/>
  <c r="AI37" i="23"/>
  <c r="AI36" i="23"/>
  <c r="AI35" i="23"/>
  <c r="AI34" i="23"/>
  <c r="AI33" i="23"/>
  <c r="AI32" i="23"/>
  <c r="AI31" i="23"/>
  <c r="AH24" i="23"/>
  <c r="AI24" i="23" s="1"/>
  <c r="AH23" i="23"/>
  <c r="AH22" i="23"/>
  <c r="AH21" i="23"/>
  <c r="AH20" i="23"/>
  <c r="AH19" i="23"/>
  <c r="AH18" i="23"/>
  <c r="AH17" i="23"/>
  <c r="AH16" i="23"/>
  <c r="AH14" i="23"/>
  <c r="AH13" i="23"/>
  <c r="J90" i="10" l="1"/>
  <c r="M90" i="10"/>
  <c r="K90" i="10"/>
  <c r="L90" i="10"/>
  <c r="F27" i="10"/>
  <c r="H27" i="10" s="1"/>
  <c r="J89" i="10"/>
  <c r="L89" i="10"/>
  <c r="K89" i="10"/>
  <c r="M89" i="10"/>
  <c r="AA25" i="23"/>
  <c r="AA26" i="23" s="1"/>
  <c r="M87" i="10"/>
  <c r="L87" i="10"/>
  <c r="K87" i="10"/>
  <c r="J87" i="10"/>
  <c r="D25" i="23"/>
  <c r="D26" i="23" s="1"/>
  <c r="M91" i="10"/>
  <c r="K91" i="10"/>
  <c r="L91" i="10"/>
  <c r="J91" i="10"/>
  <c r="D26" i="22"/>
  <c r="L88" i="10"/>
  <c r="K88" i="10"/>
  <c r="J88" i="10"/>
  <c r="M88" i="10"/>
  <c r="D25" i="17"/>
  <c r="D26" i="17" s="1"/>
  <c r="AI22" i="19"/>
  <c r="X25" i="23"/>
  <c r="X26" i="23" s="1"/>
  <c r="AI16" i="23"/>
  <c r="AI18" i="23"/>
  <c r="AI23" i="23"/>
  <c r="AI17" i="23"/>
  <c r="AI19" i="23"/>
  <c r="AI21" i="23"/>
  <c r="AI22" i="23"/>
  <c r="AI17" i="18"/>
  <c r="AI16" i="18"/>
  <c r="AI18" i="18"/>
  <c r="AI23" i="18"/>
  <c r="AI21" i="18"/>
  <c r="AI20" i="18"/>
  <c r="AI19" i="18"/>
  <c r="M25" i="18"/>
  <c r="M26" i="18" s="1"/>
  <c r="J25" i="18"/>
  <c r="J26" i="18" s="1"/>
  <c r="K25" i="18"/>
  <c r="K26" i="18" s="1"/>
  <c r="S25" i="18"/>
  <c r="S26" i="18" s="1"/>
  <c r="L25" i="18"/>
  <c r="L26" i="18" s="1"/>
  <c r="T25" i="18"/>
  <c r="T26" i="18" s="1"/>
  <c r="U25" i="18"/>
  <c r="U26" i="18" s="1"/>
  <c r="N25" i="18"/>
  <c r="N26" i="18" s="1"/>
  <c r="V25" i="18"/>
  <c r="V26" i="18" s="1"/>
  <c r="O25" i="18"/>
  <c r="O26" i="18" s="1"/>
  <c r="W25" i="18"/>
  <c r="W26" i="18" s="1"/>
  <c r="H25" i="18"/>
  <c r="H26" i="18" s="1"/>
  <c r="P25" i="18"/>
  <c r="P26" i="18" s="1"/>
  <c r="I25" i="18"/>
  <c r="I26" i="18" s="1"/>
  <c r="Q25" i="18"/>
  <c r="Q26" i="18" s="1"/>
  <c r="R25" i="18"/>
  <c r="R26" i="18" s="1"/>
  <c r="F25" i="18"/>
  <c r="F26" i="18" s="1"/>
  <c r="E25" i="18"/>
  <c r="E26" i="18" s="1"/>
  <c r="D25" i="18"/>
  <c r="D26" i="18" s="1"/>
  <c r="AI21" i="22"/>
  <c r="AI20" i="23"/>
  <c r="AG25" i="23"/>
  <c r="AG26" i="23" s="1"/>
  <c r="AH15" i="22"/>
  <c r="AH15" i="19"/>
  <c r="AH15" i="18"/>
  <c r="AH15" i="17"/>
  <c r="AH15" i="23"/>
  <c r="AI15" i="17" l="1"/>
  <c r="AI15" i="22"/>
  <c r="AI15" i="19"/>
  <c r="AI15" i="18"/>
  <c r="AI15" i="23"/>
  <c r="L24" i="10"/>
  <c r="K24" i="10"/>
  <c r="M24" i="10"/>
  <c r="J24" i="10"/>
  <c r="M102" i="10"/>
  <c r="J102" i="10"/>
  <c r="K102" i="10"/>
  <c r="L102" i="10"/>
  <c r="L28" i="10"/>
  <c r="M28" i="10"/>
  <c r="J28" i="10"/>
  <c r="K28" i="10"/>
  <c r="K25" i="10"/>
  <c r="L25" i="10"/>
  <c r="M25" i="10"/>
  <c r="J25" i="10"/>
  <c r="M26" i="10"/>
  <c r="K26" i="10"/>
  <c r="L26" i="10"/>
  <c r="J26" i="10"/>
  <c r="H52" i="11"/>
  <c r="F49" i="11"/>
  <c r="F50" i="11"/>
  <c r="F51" i="11"/>
  <c r="F52" i="11"/>
  <c r="F53" i="11"/>
  <c r="F54" i="11"/>
  <c r="F55" i="11"/>
  <c r="F56" i="11"/>
  <c r="F57" i="11"/>
  <c r="H56" i="11"/>
  <c r="H51" i="11"/>
  <c r="H57" i="11"/>
  <c r="F26" i="10" l="1"/>
  <c r="H26" i="10" s="1"/>
  <c r="F24" i="10"/>
  <c r="H24" i="10" s="1"/>
  <c r="AI22" i="22"/>
  <c r="F28" i="10"/>
  <c r="H28" i="10" s="1"/>
  <c r="H47" i="11" s="1"/>
  <c r="F25" i="10"/>
  <c r="H25" i="10" s="1"/>
  <c r="AI22" i="18"/>
  <c r="F48" i="11"/>
  <c r="H48" i="11"/>
  <c r="H50" i="11"/>
  <c r="H49" i="11"/>
  <c r="H55" i="11"/>
  <c r="H54" i="11"/>
  <c r="H53" i="11"/>
  <c r="F47" i="11" l="1"/>
  <c r="K81" i="10"/>
  <c r="M81" i="10"/>
  <c r="J81" i="10"/>
  <c r="L81" i="10"/>
  <c r="F61" i="10"/>
  <c r="G61" i="10"/>
  <c r="H61" i="10"/>
  <c r="I61" i="10"/>
  <c r="I122" i="10" l="1"/>
  <c r="G122" i="10"/>
  <c r="F122" i="10"/>
  <c r="H46" i="11"/>
  <c r="F46" i="11"/>
  <c r="H45" i="11"/>
  <c r="F45" i="11"/>
  <c r="G58" i="11"/>
  <c r="N25" i="11" s="1"/>
  <c r="K122" i="10"/>
  <c r="I81" i="10"/>
  <c r="H81" i="10"/>
  <c r="G81" i="10"/>
  <c r="F81" i="10"/>
  <c r="M61" i="10"/>
  <c r="I142" i="10" l="1"/>
  <c r="G142" i="10"/>
  <c r="H142" i="10"/>
  <c r="F142" i="10"/>
  <c r="K142" i="10"/>
  <c r="J142" i="10"/>
  <c r="M142" i="10"/>
  <c r="L142" i="10"/>
  <c r="J61" i="10"/>
  <c r="M122" i="10"/>
  <c r="H122" i="10"/>
  <c r="L61" i="10"/>
  <c r="J122" i="10"/>
  <c r="K61" i="10"/>
  <c r="L122" i="10"/>
  <c r="F44" i="11" l="1"/>
  <c r="H44" i="11"/>
  <c r="L39" i="10"/>
  <c r="K39" i="10" l="1"/>
  <c r="M39" i="10"/>
  <c r="J39" i="10" l="1"/>
  <c r="F39" i="10" l="1"/>
  <c r="E28" i="11" s="1"/>
  <c r="E33" i="11" s="1"/>
  <c r="H43" i="11"/>
  <c r="F43" i="11"/>
  <c r="F58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<sst xmlns="http://schemas.openxmlformats.org/spreadsheetml/2006/main" count="743" uniqueCount="117">
  <si>
    <t>Dato:</t>
  </si>
  <si>
    <t>Snittvekt (g)</t>
  </si>
  <si>
    <t>Velferdsstatus</t>
  </si>
  <si>
    <t>ANBEFALING</t>
  </si>
  <si>
    <t>Kar nr.</t>
  </si>
  <si>
    <t>Antall (#) fisk</t>
  </si>
  <si>
    <t>SUM</t>
  </si>
  <si>
    <t>Kommentarer:</t>
  </si>
  <si>
    <t>Katarakt H (0-3)</t>
  </si>
  <si>
    <t>Katarakt V (0-3)</t>
  </si>
  <si>
    <t>Hud (0-3)</t>
  </si>
  <si>
    <t>Andre finner (0-3)</t>
  </si>
  <si>
    <t>Halefinne (0-3)</t>
  </si>
  <si>
    <t>Vekt (g)</t>
  </si>
  <si>
    <t>Fisk #</t>
  </si>
  <si>
    <t>Dato</t>
  </si>
  <si>
    <t>Kar</t>
  </si>
  <si>
    <t>Anlegg</t>
  </si>
  <si>
    <r>
      <t>STATUS PÅ PARAMETERNIVÅ</t>
    </r>
    <r>
      <rPr>
        <sz val="20"/>
        <color theme="1"/>
        <rFont val="Calibri"/>
        <family val="2"/>
        <scheme val="minor"/>
      </rPr>
      <t xml:space="preserve"> (antall rognkjeks)</t>
    </r>
  </si>
  <si>
    <t>Halefinne</t>
  </si>
  <si>
    <t>Intakt (0)</t>
  </si>
  <si>
    <t xml:space="preserve">Tydelig slitasje (2) </t>
  </si>
  <si>
    <t>Erodert bort (3)</t>
  </si>
  <si>
    <t>Andre finner</t>
  </si>
  <si>
    <t>Hud</t>
  </si>
  <si>
    <t>Ingen slitasjer (0)</t>
  </si>
  <si>
    <t>Antydning til slitasje (1)</t>
  </si>
  <si>
    <t>Betydelige slitasje (2)</t>
  </si>
  <si>
    <t>Omfattende slitasje (3)</t>
  </si>
  <si>
    <t>Katarakt H</t>
  </si>
  <si>
    <t>Katarakt V</t>
  </si>
  <si>
    <t>Ingen (0)</t>
  </si>
  <si>
    <t>&lt;10% dekning (1)</t>
  </si>
  <si>
    <t>10-50 % dekning (2)</t>
  </si>
  <si>
    <t xml:space="preserve"> SAMLET FORDELING</t>
  </si>
  <si>
    <t>Prøveuttak - Histologi (x)</t>
  </si>
  <si>
    <t>Prøveuttak - PCR (x)</t>
  </si>
  <si>
    <t>Prøveuttak - Bakteriologi (x)</t>
  </si>
  <si>
    <t>Velferdssvurdering</t>
  </si>
  <si>
    <t>Lengde (cm)</t>
  </si>
  <si>
    <t>Ingen tiltak nødvendig</t>
  </si>
  <si>
    <t>Noe redusert velferd</t>
  </si>
  <si>
    <t>Tettere oppfølging, vurder indre lyter</t>
  </si>
  <si>
    <t>Tydelig redusert velferd</t>
  </si>
  <si>
    <t>Alvorlig redusert velferd</t>
  </si>
  <si>
    <t>STATUS PÅ KARNIVÅ</t>
  </si>
  <si>
    <t xml:space="preserve"> PARAMETERNIVÅ </t>
  </si>
  <si>
    <t>#</t>
  </si>
  <si>
    <t>Alvorlighetsgrad (0-3)</t>
  </si>
  <si>
    <t>Hold (0-3)</t>
  </si>
  <si>
    <t>Hold</t>
  </si>
  <si>
    <t>Vurder indre lyter, innfør tiltak for å forbedre reduserte lyter. Autorisert fiskehelsepersonell bør kontaktes. Prøvetaking for å fastslå årsaker til helseforverring.</t>
  </si>
  <si>
    <t>Ascites (0-1)</t>
  </si>
  <si>
    <t>Leverfarge (1-6)</t>
  </si>
  <si>
    <t>Forandring lever (0-1)</t>
  </si>
  <si>
    <t>Granulomer (0-1)</t>
  </si>
  <si>
    <t>Svullen nyre (0-1)</t>
  </si>
  <si>
    <t>Blødninger på hjerte (0-1)</t>
  </si>
  <si>
    <t>Koagel i hjertehule (0-1)</t>
  </si>
  <si>
    <t>Blødninger magesekk/tarm (0-1)</t>
  </si>
  <si>
    <t>Parasitter (0-1)</t>
  </si>
  <si>
    <t>Kjønn (1 -2)</t>
  </si>
  <si>
    <t>Omfang</t>
  </si>
  <si>
    <t>Anlegg:</t>
  </si>
  <si>
    <t xml:space="preserve">Undersøkt av: </t>
  </si>
  <si>
    <t xml:space="preserve">Basert på de registrerte velferdsvurderingene er den generelle anbefallingen for anlegget: </t>
  </si>
  <si>
    <t>Avdeling:</t>
  </si>
  <si>
    <t>Fiskegruppe:</t>
  </si>
  <si>
    <t>Totalt antall rognkjeks i undersøkte kar:</t>
  </si>
  <si>
    <t>Prøveuttak - Blodprøver (x)</t>
  </si>
  <si>
    <t>Avdeling</t>
  </si>
  <si>
    <t>Fiskegruppe</t>
  </si>
  <si>
    <t>Noe avmagret (1)</t>
  </si>
  <si>
    <t>Tydelig avmagret (2)</t>
  </si>
  <si>
    <t>Alvorlig avmagret (3)</t>
  </si>
  <si>
    <t>Ingen deformitet (0)</t>
  </si>
  <si>
    <t>Mild deformitet (1)</t>
  </si>
  <si>
    <t xml:space="preserve">Tydelig deformitet (2) </t>
  </si>
  <si>
    <t>Alvorlig deformitet (3)</t>
  </si>
  <si>
    <t>Øvrige deformiteter</t>
  </si>
  <si>
    <t>Sugekoppdeformitet</t>
  </si>
  <si>
    <t>Mild slitasje (1)</t>
  </si>
  <si>
    <t>Godt hold (0)</t>
  </si>
  <si>
    <t>Sugekoppdeformitet (0-3)</t>
  </si>
  <si>
    <t>Andre deformiteter (0-3)</t>
  </si>
  <si>
    <t>God velferd</t>
  </si>
  <si>
    <t>VELFERDSSTATUS PÅ KARNIVÅ</t>
  </si>
  <si>
    <t>Relativ sum (0-100)</t>
  </si>
  <si>
    <t>Velferdsscore (0-3)</t>
  </si>
  <si>
    <t>Obduksjonsfunn, Fisk #</t>
  </si>
  <si>
    <t>Øye V (0-3)</t>
  </si>
  <si>
    <t>Øye H (0-3)</t>
  </si>
  <si>
    <t>Høyre øye</t>
  </si>
  <si>
    <t>Venstre øye</t>
  </si>
  <si>
    <t>OVI, Fisk #</t>
  </si>
  <si>
    <t>V.1 Juli 2021</t>
  </si>
  <si>
    <t>V.1 Juli 2022</t>
  </si>
  <si>
    <t>Antall individ med de ulike velferdsscorene</t>
  </si>
  <si>
    <t>0 (God)</t>
  </si>
  <si>
    <t>1 (Noe redusert)</t>
  </si>
  <si>
    <t>2 (Tydelig redusert)</t>
  </si>
  <si>
    <t>3 (Alvorlig redusert)</t>
  </si>
  <si>
    <t>Oppsummering av velferdsmodellen som er benyttet</t>
  </si>
  <si>
    <t>Vurdering</t>
  </si>
  <si>
    <t xml:space="preserve">Velferdsscore på individsnivå </t>
  </si>
  <si>
    <t>Velferdsstatus på populasjonsnivå</t>
  </si>
  <si>
    <t xml:space="preserve">Relativ sum på individsnivå </t>
  </si>
  <si>
    <t xml:space="preserve">Modellen og velferdsscoringene er detaljert beskrevet i håndboken </t>
  </si>
  <si>
    <t>Tiltak</t>
  </si>
  <si>
    <t xml:space="preserve">Autorisert fiskehelsepersonell skal kontaktes. Potensielle tilleggsprøver for å finne årsaker til slik velferdsforverring. Vurder destruering av fisk. </t>
  </si>
  <si>
    <t>Mild skade/ blødning (1)</t>
  </si>
  <si>
    <t>Ingen skade/ blødning (0)</t>
  </si>
  <si>
    <t>Moderat skade/ blødning (2)</t>
  </si>
  <si>
    <t>Alvorlig skade/ blødning (3)</t>
  </si>
  <si>
    <t>&gt;=50 % dekning (3)</t>
  </si>
  <si>
    <t>Temperatur (°C):</t>
  </si>
  <si>
    <t xml:space="preserve">Benytt tabellen "Status på karnivå" og sektordiagrammene for å vurdere om det bør gjøres tiltak på karnivå eller parameternivå. Det er anbefalt å iverksette tiltak som forbedrer velferden i kar med tydelig og alvorlig redusert velferd. Scoringen av alvorlighetsgraden til de enkelte parameterne i feltskjema og sektordiagrammene på parameternivå kan brukes for å vurdere hvilke parametere som er mest kritiske. Forslag til aktuelle tiltak på parameternivå er oppført i håndboken.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</si>
</sst>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Arial Black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name val="Calibri"/>
      <family val="2"/>
      <scheme val="minor"/>
    </font>
    <font>
      <sz val="8"/>
      <color rgb="FFCCE3EA"/>
      <name val="Calibri"/>
      <family val="2"/>
      <scheme val="minor"/>
    </font>
    <font>
      <sz val="16"/>
      <color theme="5" tint="-0.249977111117893"/>
      <name val="Calibri"/>
      <family val="2"/>
      <scheme val="minor"/>
    </font>
    <font>
      <sz val="22"/>
      <name val="Arial"/>
      <family val="2"/>
    </font>
    <font>
      <b/>
      <sz val="2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0095B8"/>
        <bgColor indexed="64"/>
      </patternFill>
    </fill>
    <fill>
      <gradientFill>
        <stop position="0">
          <color rgb="FFBFDB57"/>
        </stop>
        <stop position="1">
          <color theme="7"/>
        </stop>
      </gradientFill>
    </fill>
    <fill>
      <gradientFill>
        <stop position="0">
          <color theme="7"/>
        </stop>
        <stop position="1">
          <color rgb="FFFF7A3F"/>
        </stop>
      </gradientFill>
    </fill>
    <fill>
      <gradientFill>
        <stop position="0">
          <color theme="5"/>
        </stop>
        <stop position="1">
          <color rgb="FFFF5757"/>
        </stop>
      </gradientFill>
    </fill>
    <fill>
      <gradientFill>
        <stop position="0">
          <color rgb="FF92D050"/>
        </stop>
        <stop position="1">
          <color theme="7"/>
        </stop>
      </gradientFill>
    </fill>
    <fill>
      <gradientFill>
        <stop position="0">
          <color theme="7"/>
        </stop>
        <stop position="1">
          <color theme="5"/>
        </stop>
      </gradientFill>
    </fill>
    <fill>
      <gradientFill degree="180">
        <stop position="0">
          <color rgb="FF92D050"/>
        </stop>
        <stop position="1">
          <color theme="9"/>
        </stop>
      </gradientFill>
    </fill>
    <fill>
      <patternFill patternType="solid">
        <fgColor rgb="FFBDE3EA"/>
        <bgColor indexed="64"/>
      </patternFill>
    </fill>
    <fill>
      <patternFill patternType="solid">
        <fgColor rgb="FF2F6483"/>
        <bgColor indexed="64"/>
      </patternFill>
    </fill>
    <fill>
      <patternFill patternType="solid">
        <fgColor rgb="FFCCE3EA"/>
        <bgColor indexed="64"/>
      </patternFill>
    </fill>
    <fill>
      <patternFill patternType="solid">
        <fgColor rgb="FFCCE3EB"/>
        <bgColor indexed="64"/>
      </patternFill>
    </fill>
    <fill>
      <patternFill patternType="solid">
        <fgColor theme="7"/>
        <bgColor auto="1"/>
      </patternFill>
    </fill>
    <fill>
      <patternFill patternType="darkDown">
        <fgColor theme="6"/>
      </patternFill>
    </fill>
    <fill>
      <patternFill patternType="solid">
        <fgColor theme="9"/>
        <bgColor auto="1"/>
      </patternFill>
    </fill>
    <fill>
      <patternFill patternType="solid">
        <fgColor theme="5"/>
        <bgColor auto="1"/>
      </patternFill>
    </fill>
    <fill>
      <patternFill patternType="solid">
        <fgColor rgb="FFC00000"/>
        <bgColor auto="1"/>
      </patternFill>
    </fill>
    <fill>
      <patternFill patternType="darkDown">
        <bgColor rgb="FFCCE3EA"/>
      </patternFill>
    </fill>
  </fills>
  <borders count="8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tted">
        <color theme="3"/>
      </left>
      <right style="dotted">
        <color theme="3"/>
      </right>
      <top style="thin">
        <color theme="0" tint="-0.3499862666707357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49" fontId="6" fillId="3" borderId="3" applyBorder="0">
      <alignment horizontal="center" vertical="center" wrapText="1"/>
    </xf>
    <xf numFmtId="49" fontId="6" fillId="4" borderId="3" applyBorder="0">
      <alignment horizontal="center" vertical="center" wrapText="1"/>
    </xf>
    <xf numFmtId="49" fontId="6" fillId="7" borderId="6">
      <alignment horizontal="center" vertical="center" wrapText="1"/>
    </xf>
    <xf numFmtId="0" fontId="8" fillId="5" borderId="7">
      <alignment horizontal="center" vertical="center"/>
    </xf>
    <xf numFmtId="0" fontId="8" fillId="6" borderId="6">
      <alignment horizontal="center" vertical="center" wrapText="1"/>
    </xf>
    <xf numFmtId="0" fontId="8" fillId="8" borderId="6">
      <alignment horizontal="right" vertical="center" wrapText="1" indent="4"/>
    </xf>
    <xf numFmtId="0" fontId="11" fillId="0" borderId="0"/>
    <xf numFmtId="9" fontId="11" fillId="0" borderId="0" applyFont="0" applyFill="0" applyBorder="0" applyAlignment="0" applyProtection="0"/>
    <xf numFmtId="164" fontId="24" fillId="13" borderId="3" applyBorder="0">
      <alignment horizontal="center" vertical="center"/>
    </xf>
    <xf numFmtId="0" fontId="5" fillId="14" borderId="4" applyBorder="0">
      <alignment horizontal="center" vertical="center" wrapText="1"/>
    </xf>
    <xf numFmtId="0" fontId="12" fillId="18" borderId="53" applyFont="0" applyBorder="0">
      <alignment horizontal="center" vertical="center"/>
    </xf>
    <xf numFmtId="9" fontId="9" fillId="0" borderId="0" applyFont="0" applyFill="0" applyBorder="0" applyAlignment="0" applyProtection="0"/>
  </cellStyleXfs>
  <cellXfs count="399">
    <xf numFmtId="0" fontId="0" fillId="0" borderId="0" xfId="0"/>
    <xf numFmtId="0" fontId="11" fillId="9" borderId="0" xfId="7" applyFill="1" applyAlignment="1">
      <alignment vertical="center"/>
    </xf>
    <xf numFmtId="0" fontId="11" fillId="10" borderId="0" xfId="7" applyFill="1" applyAlignment="1">
      <alignment vertical="center"/>
    </xf>
    <xf numFmtId="0" fontId="5" fillId="10" borderId="0" xfId="7" applyFont="1" applyFill="1" applyAlignment="1">
      <alignment horizontal="center" vertical="center"/>
    </xf>
    <xf numFmtId="9" fontId="5" fillId="10" borderId="0" xfId="7" applyNumberFormat="1" applyFont="1" applyFill="1" applyAlignment="1">
      <alignment horizontal="center" vertical="center"/>
    </xf>
    <xf numFmtId="0" fontId="5" fillId="9" borderId="0" xfId="7" applyFont="1" applyFill="1" applyAlignment="1">
      <alignment horizontal="center" vertical="center"/>
    </xf>
    <xf numFmtId="0" fontId="19" fillId="10" borderId="0" xfId="7" applyFont="1" applyFill="1" applyAlignment="1">
      <alignment horizontal="center" vertical="center"/>
    </xf>
    <xf numFmtId="0" fontId="19" fillId="9" borderId="0" xfId="7" applyFont="1" applyFill="1" applyAlignment="1">
      <alignment horizontal="center" vertical="center"/>
    </xf>
    <xf numFmtId="0" fontId="20" fillId="0" borderId="36" xfId="7" applyFont="1" applyBorder="1" applyAlignment="1">
      <alignment horizontal="center" vertical="center"/>
    </xf>
    <xf numFmtId="164" fontId="24" fillId="0" borderId="38" xfId="7" applyNumberFormat="1" applyFont="1" applyBorder="1" applyAlignment="1">
      <alignment vertical="center"/>
    </xf>
    <xf numFmtId="49" fontId="20" fillId="0" borderId="36" xfId="7" applyNumberFormat="1" applyFont="1" applyBorder="1" applyAlignment="1">
      <alignment horizontal="center" vertical="center"/>
    </xf>
    <xf numFmtId="9" fontId="20" fillId="0" borderId="40" xfId="7" applyNumberFormat="1" applyFont="1" applyBorder="1" applyAlignment="1">
      <alignment horizontal="right" vertical="center"/>
    </xf>
    <xf numFmtId="164" fontId="27" fillId="0" borderId="42" xfId="7" applyNumberFormat="1" applyFont="1" applyBorder="1" applyAlignment="1">
      <alignment vertical="center"/>
    </xf>
    <xf numFmtId="0" fontId="11" fillId="10" borderId="19" xfId="7" applyFill="1" applyBorder="1" applyAlignment="1">
      <alignment vertical="center"/>
    </xf>
    <xf numFmtId="0" fontId="11" fillId="10" borderId="18" xfId="7" applyFill="1" applyBorder="1" applyAlignment="1">
      <alignment vertical="center"/>
    </xf>
    <xf numFmtId="0" fontId="11" fillId="10" borderId="0" xfId="7" applyFill="1"/>
    <xf numFmtId="0" fontId="5" fillId="9" borderId="0" xfId="7" applyFont="1" applyFill="1" applyAlignment="1">
      <alignment vertical="center"/>
    </xf>
    <xf numFmtId="0" fontId="5" fillId="10" borderId="19" xfId="7" applyFont="1" applyFill="1" applyBorder="1" applyAlignment="1">
      <alignment vertical="center"/>
    </xf>
    <xf numFmtId="0" fontId="5" fillId="10" borderId="18" xfId="7" applyFont="1" applyFill="1" applyBorder="1" applyAlignment="1">
      <alignment vertical="center"/>
    </xf>
    <xf numFmtId="0" fontId="9" fillId="9" borderId="0" xfId="7" applyFont="1" applyFill="1" applyAlignment="1">
      <alignment vertical="center"/>
    </xf>
    <xf numFmtId="0" fontId="9" fillId="10" borderId="19" xfId="7" applyFont="1" applyFill="1" applyBorder="1" applyAlignment="1">
      <alignment vertical="center"/>
    </xf>
    <xf numFmtId="0" fontId="9" fillId="10" borderId="18" xfId="7" applyFont="1" applyFill="1" applyBorder="1" applyAlignment="1">
      <alignment vertical="center"/>
    </xf>
    <xf numFmtId="0" fontId="11" fillId="9" borderId="0" xfId="7" applyFill="1"/>
    <xf numFmtId="0" fontId="20" fillId="9" borderId="28" xfId="7" applyFont="1" applyFill="1" applyBorder="1" applyAlignment="1">
      <alignment vertical="center" wrapText="1"/>
    </xf>
    <xf numFmtId="0" fontId="20" fillId="9" borderId="57" xfId="7" applyFont="1" applyFill="1" applyBorder="1" applyAlignment="1">
      <alignment vertical="center" wrapText="1"/>
    </xf>
    <xf numFmtId="1" fontId="19" fillId="0" borderId="0" xfId="7" applyNumberFormat="1" applyFont="1" applyAlignment="1">
      <alignment horizontal="center" vertical="center"/>
    </xf>
    <xf numFmtId="0" fontId="26" fillId="9" borderId="38" xfId="7" applyFont="1" applyFill="1" applyBorder="1" applyAlignment="1">
      <alignment vertical="center"/>
    </xf>
    <xf numFmtId="0" fontId="26" fillId="9" borderId="53" xfId="7" applyFont="1" applyFill="1" applyBorder="1" applyAlignment="1">
      <alignment vertical="center"/>
    </xf>
    <xf numFmtId="0" fontId="26" fillId="9" borderId="42" xfId="7" applyFont="1" applyFill="1" applyBorder="1" applyAlignment="1">
      <alignment vertical="center"/>
    </xf>
    <xf numFmtId="0" fontId="26" fillId="9" borderId="56" xfId="7" applyFont="1" applyFill="1" applyBorder="1" applyAlignment="1">
      <alignment vertical="center"/>
    </xf>
    <xf numFmtId="0" fontId="20" fillId="0" borderId="18" xfId="7" applyFont="1" applyBorder="1" applyAlignment="1">
      <alignment horizontal="center" vertical="center"/>
    </xf>
    <xf numFmtId="1" fontId="19" fillId="0" borderId="8" xfId="7" applyNumberFormat="1" applyFont="1" applyBorder="1" applyAlignment="1">
      <alignment horizontal="center" vertical="center"/>
    </xf>
    <xf numFmtId="1" fontId="19" fillId="0" borderId="58" xfId="7" applyNumberFormat="1" applyFont="1" applyBorder="1" applyAlignment="1">
      <alignment horizontal="center" vertical="center"/>
    </xf>
    <xf numFmtId="1" fontId="19" fillId="0" borderId="37" xfId="7" applyNumberFormat="1" applyFont="1" applyBorder="1" applyAlignment="1">
      <alignment horizontal="center" vertical="center"/>
    </xf>
    <xf numFmtId="1" fontId="19" fillId="0" borderId="62" xfId="7" applyNumberFormat="1" applyFont="1" applyBorder="1" applyAlignment="1">
      <alignment horizontal="center" vertical="center"/>
    </xf>
    <xf numFmtId="49" fontId="20" fillId="0" borderId="18" xfId="7" applyNumberFormat="1" applyFont="1" applyBorder="1" applyAlignment="1">
      <alignment horizontal="center" vertical="center"/>
    </xf>
    <xf numFmtId="9" fontId="20" fillId="0" borderId="10" xfId="7" applyNumberFormat="1" applyFont="1" applyBorder="1" applyAlignment="1">
      <alignment horizontal="right" vertical="center"/>
    </xf>
    <xf numFmtId="1" fontId="19" fillId="0" borderId="10" xfId="7" quotePrefix="1" applyNumberFormat="1" applyFont="1" applyBorder="1" applyAlignment="1">
      <alignment horizontal="center" vertical="center"/>
    </xf>
    <xf numFmtId="1" fontId="19" fillId="0" borderId="55" xfId="7" quotePrefix="1" applyNumberFormat="1" applyFont="1" applyBorder="1" applyAlignment="1">
      <alignment horizontal="center" vertical="center"/>
    </xf>
    <xf numFmtId="1" fontId="19" fillId="0" borderId="63" xfId="7" quotePrefix="1" applyNumberFormat="1" applyFont="1" applyBorder="1" applyAlignment="1">
      <alignment horizontal="center" vertical="center"/>
    </xf>
    <xf numFmtId="1" fontId="19" fillId="0" borderId="54" xfId="7" quotePrefix="1" applyNumberFormat="1" applyFont="1" applyBorder="1" applyAlignment="1">
      <alignment horizontal="center" vertical="center"/>
    </xf>
    <xf numFmtId="1" fontId="19" fillId="0" borderId="64" xfId="7" applyNumberFormat="1" applyFont="1" applyBorder="1" applyAlignment="1">
      <alignment horizontal="center" vertical="center"/>
    </xf>
    <xf numFmtId="2" fontId="5" fillId="9" borderId="0" xfId="7" applyNumberFormat="1" applyFont="1" applyFill="1" applyAlignment="1">
      <alignment horizontal="center" vertical="center"/>
    </xf>
    <xf numFmtId="0" fontId="20" fillId="0" borderId="39" xfId="7" applyFont="1" applyBorder="1" applyAlignment="1">
      <alignment horizontal="center" vertical="center"/>
    </xf>
    <xf numFmtId="1" fontId="19" fillId="0" borderId="41" xfId="7" quotePrefix="1" applyNumberFormat="1" applyFont="1" applyBorder="1" applyAlignment="1">
      <alignment horizontal="center" vertical="center"/>
    </xf>
    <xf numFmtId="1" fontId="19" fillId="0" borderId="25" xfId="7" applyNumberFormat="1" applyFont="1" applyBorder="1" applyAlignment="1">
      <alignment horizontal="center" vertical="center"/>
    </xf>
    <xf numFmtId="1" fontId="19" fillId="0" borderId="36" xfId="7" applyNumberFormat="1" applyFont="1" applyBorder="1" applyAlignment="1">
      <alignment horizontal="center" vertical="center"/>
    </xf>
    <xf numFmtId="1" fontId="19" fillId="0" borderId="72" xfId="7" applyNumberFormat="1" applyFont="1" applyBorder="1" applyAlignment="1">
      <alignment horizontal="center" vertical="center"/>
    </xf>
    <xf numFmtId="0" fontId="20" fillId="9" borderId="40" xfId="7" applyFont="1" applyFill="1" applyBorder="1" applyAlignment="1">
      <alignment vertical="center" wrapText="1"/>
    </xf>
    <xf numFmtId="0" fontId="20" fillId="9" borderId="42" xfId="7" applyFont="1" applyFill="1" applyBorder="1" applyAlignment="1">
      <alignment vertical="center" wrapText="1"/>
    </xf>
    <xf numFmtId="0" fontId="20" fillId="9" borderId="56" xfId="7" applyFont="1" applyFill="1" applyBorder="1" applyAlignment="1">
      <alignment vertical="center" wrapText="1"/>
    </xf>
    <xf numFmtId="1" fontId="19" fillId="0" borderId="18" xfId="7" applyNumberFormat="1" applyFont="1" applyBorder="1" applyAlignment="1">
      <alignment horizontal="center" vertical="center"/>
    </xf>
    <xf numFmtId="0" fontId="20" fillId="9" borderId="43" xfId="7" applyFont="1" applyFill="1" applyBorder="1" applyAlignment="1">
      <alignment vertical="center" wrapText="1"/>
    </xf>
    <xf numFmtId="1" fontId="19" fillId="0" borderId="38" xfId="7" applyNumberFormat="1" applyFont="1" applyBorder="1" applyAlignment="1">
      <alignment horizontal="center" vertical="center"/>
    </xf>
    <xf numFmtId="1" fontId="19" fillId="0" borderId="9" xfId="7" applyNumberFormat="1" applyFont="1" applyBorder="1" applyAlignment="1">
      <alignment horizontal="center" vertical="center"/>
    </xf>
    <xf numFmtId="1" fontId="19" fillId="0" borderId="53" xfId="7" applyNumberFormat="1" applyFont="1" applyBorder="1" applyAlignment="1">
      <alignment horizontal="center" vertical="center"/>
    </xf>
    <xf numFmtId="1" fontId="19" fillId="0" borderId="73" xfId="7" applyNumberFormat="1" applyFont="1" applyBorder="1" applyAlignment="1">
      <alignment horizontal="center" vertical="center"/>
    </xf>
    <xf numFmtId="1" fontId="19" fillId="0" borderId="69" xfId="7" applyNumberFormat="1" applyFont="1" applyBorder="1" applyAlignment="1">
      <alignment horizontal="center" vertical="center"/>
    </xf>
    <xf numFmtId="1" fontId="19" fillId="0" borderId="29" xfId="7" applyNumberFormat="1" applyFont="1" applyBorder="1" applyAlignment="1">
      <alignment horizontal="center" vertical="center"/>
    </xf>
    <xf numFmtId="1" fontId="19" fillId="0" borderId="74" xfId="7" applyNumberFormat="1" applyFont="1" applyBorder="1" applyAlignment="1">
      <alignment horizontal="center" vertical="center"/>
    </xf>
    <xf numFmtId="1" fontId="19" fillId="0" borderId="50" xfId="7" applyNumberFormat="1" applyFont="1" applyBorder="1" applyAlignment="1">
      <alignment horizontal="center" vertical="center"/>
    </xf>
    <xf numFmtId="1" fontId="19" fillId="0" borderId="27" xfId="7" applyNumberFormat="1" applyFont="1" applyBorder="1" applyAlignment="1">
      <alignment horizontal="center" vertical="center"/>
    </xf>
    <xf numFmtId="1" fontId="19" fillId="0" borderId="66" xfId="7" applyNumberFormat="1" applyFont="1" applyBorder="1" applyAlignment="1">
      <alignment horizontal="center" vertical="center"/>
    </xf>
    <xf numFmtId="1" fontId="19" fillId="0" borderId="40" xfId="7" applyNumberFormat="1" applyFont="1" applyBorder="1" applyAlignment="1">
      <alignment horizontal="center" vertical="center"/>
    </xf>
    <xf numFmtId="1" fontId="19" fillId="0" borderId="42" xfId="7" applyNumberFormat="1" applyFont="1" applyBorder="1" applyAlignment="1">
      <alignment horizontal="center" vertical="center"/>
    </xf>
    <xf numFmtId="1" fontId="19" fillId="0" borderId="44" xfId="7" applyNumberFormat="1" applyFont="1" applyBorder="1" applyAlignment="1">
      <alignment horizontal="center" vertical="center"/>
    </xf>
    <xf numFmtId="1" fontId="19" fillId="0" borderId="56" xfId="7" applyNumberFormat="1" applyFont="1" applyBorder="1" applyAlignment="1">
      <alignment horizontal="center" vertical="center"/>
    </xf>
    <xf numFmtId="0" fontId="11" fillId="9" borderId="0" xfId="7" applyFill="1" applyAlignment="1" applyProtection="1">
      <alignment vertical="center"/>
      <protection locked="0"/>
    </xf>
    <xf numFmtId="0" fontId="11" fillId="10" borderId="17" xfId="7" applyFill="1" applyBorder="1" applyAlignment="1" applyProtection="1">
      <alignment vertical="center"/>
      <protection locked="0"/>
    </xf>
    <xf numFmtId="0" fontId="16" fillId="10" borderId="0" xfId="7" applyFont="1" applyFill="1" applyAlignment="1">
      <alignment horizontal="center" vertical="center"/>
    </xf>
    <xf numFmtId="0" fontId="16" fillId="9" borderId="0" xfId="7" applyFont="1" applyFill="1" applyAlignment="1">
      <alignment horizontal="center" vertical="center"/>
    </xf>
    <xf numFmtId="0" fontId="17" fillId="10" borderId="0" xfId="7" applyFont="1" applyFill="1" applyAlignment="1">
      <alignment horizontal="center" vertical="center"/>
    </xf>
    <xf numFmtId="0" fontId="17" fillId="9" borderId="0" xfId="7" applyFont="1" applyFill="1" applyAlignment="1">
      <alignment horizontal="center" vertical="center"/>
    </xf>
    <xf numFmtId="0" fontId="22" fillId="10" borderId="0" xfId="7" applyFont="1" applyFill="1" applyAlignment="1">
      <alignment horizontal="center" vertical="center"/>
    </xf>
    <xf numFmtId="0" fontId="22" fillId="9" borderId="0" xfId="7" applyFont="1" applyFill="1" applyAlignment="1">
      <alignment horizontal="center" vertical="center"/>
    </xf>
    <xf numFmtId="9" fontId="19" fillId="10" borderId="13" xfId="8" applyFont="1" applyFill="1" applyBorder="1" applyAlignment="1" applyProtection="1">
      <alignment horizontal="center" vertical="center"/>
    </xf>
    <xf numFmtId="0" fontId="5" fillId="10" borderId="13" xfId="7" applyFont="1" applyFill="1" applyBorder="1" applyAlignment="1">
      <alignment horizontal="center" vertical="center"/>
    </xf>
    <xf numFmtId="0" fontId="21" fillId="10" borderId="0" xfId="7" applyFont="1" applyFill="1" applyAlignment="1">
      <alignment horizontal="center" vertical="center"/>
    </xf>
    <xf numFmtId="0" fontId="21" fillId="9" borderId="0" xfId="7" applyFont="1" applyFill="1" applyAlignment="1">
      <alignment horizontal="center" vertical="center"/>
    </xf>
    <xf numFmtId="0" fontId="26" fillId="9" borderId="2" xfId="7" applyFont="1" applyFill="1" applyBorder="1" applyAlignment="1">
      <alignment vertical="center"/>
    </xf>
    <xf numFmtId="0" fontId="26" fillId="9" borderId="26" xfId="7" applyFont="1" applyFill="1" applyBorder="1" applyAlignment="1">
      <alignment vertical="center"/>
    </xf>
    <xf numFmtId="0" fontId="26" fillId="9" borderId="0" xfId="7" applyFont="1" applyFill="1" applyAlignment="1">
      <alignment vertical="center"/>
    </xf>
    <xf numFmtId="0" fontId="26" fillId="9" borderId="19" xfId="7" applyFont="1" applyFill="1" applyBorder="1" applyAlignment="1">
      <alignment vertical="center"/>
    </xf>
    <xf numFmtId="9" fontId="13" fillId="0" borderId="40" xfId="7" applyNumberFormat="1" applyFont="1" applyBorder="1" applyAlignment="1">
      <alignment horizontal="right" vertical="center"/>
    </xf>
    <xf numFmtId="0" fontId="13" fillId="0" borderId="41" xfId="7" quotePrefix="1" applyFont="1" applyBorder="1" applyAlignment="1">
      <alignment horizontal="center" vertical="center"/>
    </xf>
    <xf numFmtId="164" fontId="7" fillId="0" borderId="42" xfId="7" applyNumberFormat="1" applyFont="1" applyBorder="1" applyAlignment="1">
      <alignment vertical="center"/>
    </xf>
    <xf numFmtId="0" fontId="26" fillId="9" borderId="13" xfId="7" applyFont="1" applyFill="1" applyBorder="1" applyAlignment="1">
      <alignment vertical="center"/>
    </xf>
    <xf numFmtId="0" fontId="26" fillId="9" borderId="21" xfId="7" applyFont="1" applyFill="1" applyBorder="1" applyAlignment="1">
      <alignment vertical="center"/>
    </xf>
    <xf numFmtId="0" fontId="11" fillId="10" borderId="15" xfId="7" applyFill="1" applyBorder="1" applyAlignment="1" applyProtection="1">
      <alignment vertical="center"/>
      <protection locked="0"/>
    </xf>
    <xf numFmtId="0" fontId="11" fillId="10" borderId="16" xfId="7" applyFill="1" applyBorder="1" applyAlignment="1" applyProtection="1">
      <alignment vertical="center"/>
      <protection locked="0"/>
    </xf>
    <xf numFmtId="0" fontId="9" fillId="10" borderId="18" xfId="7" applyFont="1" applyFill="1" applyBorder="1" applyAlignment="1" applyProtection="1">
      <alignment vertical="center"/>
      <protection locked="0"/>
    </xf>
    <xf numFmtId="0" fontId="9" fillId="10" borderId="19" xfId="7" applyFont="1" applyFill="1" applyBorder="1" applyAlignment="1" applyProtection="1">
      <alignment vertical="center"/>
      <protection locked="0"/>
    </xf>
    <xf numFmtId="0" fontId="9" fillId="9" borderId="0" xfId="7" applyFont="1" applyFill="1" applyAlignment="1" applyProtection="1">
      <alignment vertical="center"/>
      <protection locked="0"/>
    </xf>
    <xf numFmtId="0" fontId="5" fillId="10" borderId="18" xfId="7" applyFont="1" applyFill="1" applyBorder="1" applyAlignment="1" applyProtection="1">
      <alignment vertical="center"/>
      <protection locked="0"/>
    </xf>
    <xf numFmtId="0" fontId="5" fillId="10" borderId="19" xfId="7" applyFont="1" applyFill="1" applyBorder="1" applyAlignment="1" applyProtection="1">
      <alignment vertical="center"/>
      <protection locked="0"/>
    </xf>
    <xf numFmtId="0" fontId="5" fillId="9" borderId="0" xfId="7" applyFont="1" applyFill="1" applyAlignment="1" applyProtection="1">
      <alignment vertical="center"/>
      <protection locked="0"/>
    </xf>
    <xf numFmtId="0" fontId="11" fillId="10" borderId="18" xfId="7" applyFill="1" applyBorder="1" applyAlignment="1" applyProtection="1">
      <alignment vertical="center"/>
      <protection locked="0"/>
    </xf>
    <xf numFmtId="0" fontId="11" fillId="10" borderId="0" xfId="7" applyFill="1" applyProtection="1">
      <protection locked="0"/>
    </xf>
    <xf numFmtId="0" fontId="11" fillId="10" borderId="19" xfId="7" applyFill="1" applyBorder="1" applyAlignment="1" applyProtection="1">
      <alignment vertical="center"/>
      <protection locked="0"/>
    </xf>
    <xf numFmtId="0" fontId="20" fillId="11" borderId="14" xfId="7" applyFont="1" applyFill="1" applyBorder="1" applyAlignment="1" applyProtection="1">
      <alignment vertical="center"/>
      <protection locked="0"/>
    </xf>
    <xf numFmtId="0" fontId="12" fillId="11" borderId="14" xfId="7" applyFont="1" applyFill="1" applyBorder="1" applyAlignment="1" applyProtection="1">
      <alignment horizontal="center" vertical="center" wrapText="1"/>
      <protection locked="0"/>
    </xf>
    <xf numFmtId="0" fontId="11" fillId="12" borderId="46" xfId="7" applyFill="1" applyBorder="1" applyAlignment="1" applyProtection="1">
      <alignment horizontal="right" vertical="center"/>
      <protection locked="0"/>
    </xf>
    <xf numFmtId="0" fontId="12" fillId="11" borderId="70" xfId="7" applyFont="1" applyFill="1" applyBorder="1" applyAlignment="1" applyProtection="1">
      <alignment horizontal="right" vertical="top"/>
      <protection locked="0"/>
    </xf>
    <xf numFmtId="0" fontId="11" fillId="12" borderId="18" xfId="7" applyFill="1" applyBorder="1" applyAlignment="1" applyProtection="1">
      <alignment horizontal="right" vertical="center"/>
      <protection locked="0"/>
    </xf>
    <xf numFmtId="1" fontId="11" fillId="0" borderId="67" xfId="7" applyNumberFormat="1" applyBorder="1" applyAlignment="1" applyProtection="1">
      <alignment horizontal="center" vertical="center"/>
      <protection locked="0"/>
    </xf>
    <xf numFmtId="0" fontId="11" fillId="12" borderId="51" xfId="7" applyFill="1" applyBorder="1" applyAlignment="1" applyProtection="1">
      <alignment horizontal="right" vertical="center"/>
      <protection locked="0"/>
    </xf>
    <xf numFmtId="0" fontId="11" fillId="0" borderId="50" xfId="7" applyBorder="1" applyAlignment="1" applyProtection="1">
      <alignment horizontal="center" vertical="center"/>
      <protection locked="0"/>
    </xf>
    <xf numFmtId="0" fontId="11" fillId="0" borderId="27" xfId="7" applyBorder="1" applyAlignment="1" applyProtection="1">
      <alignment horizontal="center" vertical="center"/>
      <protection locked="0"/>
    </xf>
    <xf numFmtId="1" fontId="11" fillId="0" borderId="27" xfId="7" applyNumberFormat="1" applyBorder="1" applyAlignment="1" applyProtection="1">
      <alignment horizontal="center" vertical="center"/>
      <protection locked="0"/>
    </xf>
    <xf numFmtId="0" fontId="11" fillId="0" borderId="66" xfId="7" applyBorder="1" applyAlignment="1" applyProtection="1">
      <alignment horizontal="center" vertical="center"/>
      <protection locked="0"/>
    </xf>
    <xf numFmtId="0" fontId="11" fillId="12" borderId="23" xfId="7" applyFill="1" applyBorder="1" applyAlignment="1" applyProtection="1">
      <alignment horizontal="right" vertical="center"/>
      <protection locked="0"/>
    </xf>
    <xf numFmtId="0" fontId="11" fillId="12" borderId="49" xfId="7" applyFill="1" applyBorder="1" applyAlignment="1" applyProtection="1">
      <alignment horizontal="right" vertical="center"/>
      <protection locked="0"/>
    </xf>
    <xf numFmtId="0" fontId="11" fillId="0" borderId="40" xfId="7" applyBorder="1" applyAlignment="1" applyProtection="1">
      <alignment horizontal="center" vertical="center"/>
      <protection locked="0"/>
    </xf>
    <xf numFmtId="0" fontId="11" fillId="0" borderId="42" xfId="7" applyBorder="1" applyAlignment="1" applyProtection="1">
      <alignment horizontal="center" vertical="center"/>
      <protection locked="0"/>
    </xf>
    <xf numFmtId="1" fontId="11" fillId="0" borderId="42" xfId="7" applyNumberFormat="1" applyBorder="1" applyAlignment="1" applyProtection="1">
      <alignment horizontal="center" vertical="center"/>
      <protection locked="0"/>
    </xf>
    <xf numFmtId="0" fontId="11" fillId="0" borderId="56" xfId="7" applyBorder="1" applyAlignment="1" applyProtection="1">
      <alignment horizontal="center" vertical="center"/>
      <protection locked="0"/>
    </xf>
    <xf numFmtId="0" fontId="11" fillId="12" borderId="33" xfId="7" applyFill="1" applyBorder="1" applyAlignment="1" applyProtection="1">
      <alignment horizontal="right" vertical="center"/>
      <protection locked="0"/>
    </xf>
    <xf numFmtId="0" fontId="11" fillId="0" borderId="39" xfId="7" applyBorder="1" applyAlignment="1" applyProtection="1">
      <alignment horizontal="center" vertical="center"/>
      <protection locked="0"/>
    </xf>
    <xf numFmtId="0" fontId="11" fillId="0" borderId="28" xfId="7" applyBorder="1" applyAlignment="1" applyProtection="1">
      <alignment horizontal="center" vertical="center"/>
      <protection locked="0"/>
    </xf>
    <xf numFmtId="1" fontId="11" fillId="0" borderId="28" xfId="7" applyNumberFormat="1" applyBorder="1" applyAlignment="1" applyProtection="1">
      <alignment horizontal="center" vertical="center"/>
      <protection locked="0"/>
    </xf>
    <xf numFmtId="0" fontId="11" fillId="0" borderId="57" xfId="7" applyBorder="1" applyAlignment="1" applyProtection="1">
      <alignment horizontal="center" vertical="center"/>
      <protection locked="0"/>
    </xf>
    <xf numFmtId="0" fontId="12" fillId="11" borderId="46" xfId="7" applyFont="1" applyFill="1" applyBorder="1" applyAlignment="1" applyProtection="1">
      <alignment horizontal="right" vertical="top"/>
      <protection locked="0"/>
    </xf>
    <xf numFmtId="2" fontId="11" fillId="0" borderId="46" xfId="7" applyNumberFormat="1" applyBorder="1" applyAlignment="1" applyProtection="1">
      <alignment horizontal="center" vertical="center"/>
      <protection locked="0"/>
    </xf>
    <xf numFmtId="0" fontId="12" fillId="11" borderId="14" xfId="7" applyFont="1" applyFill="1" applyBorder="1" applyAlignment="1" applyProtection="1">
      <alignment horizontal="center" vertical="center"/>
      <protection locked="0"/>
    </xf>
    <xf numFmtId="0" fontId="12" fillId="11" borderId="9" xfId="7" applyFont="1" applyFill="1" applyBorder="1" applyAlignment="1" applyProtection="1">
      <alignment horizontal="center" vertical="center"/>
      <protection locked="0"/>
    </xf>
    <xf numFmtId="0" fontId="12" fillId="11" borderId="38" xfId="7" applyFont="1" applyFill="1" applyBorder="1" applyAlignment="1" applyProtection="1">
      <alignment horizontal="center" vertical="center"/>
      <protection locked="0"/>
    </xf>
    <xf numFmtId="0" fontId="12" fillId="11" borderId="3" xfId="7" applyFont="1" applyFill="1" applyBorder="1" applyAlignment="1" applyProtection="1">
      <alignment horizontal="center" vertical="center"/>
      <protection locked="0"/>
    </xf>
    <xf numFmtId="0" fontId="12" fillId="11" borderId="69" xfId="7" applyFont="1" applyFill="1" applyBorder="1" applyAlignment="1" applyProtection="1">
      <alignment horizontal="center" vertical="center"/>
      <protection locked="0"/>
    </xf>
    <xf numFmtId="0" fontId="12" fillId="11" borderId="53" xfId="7" applyFont="1" applyFill="1" applyBorder="1" applyAlignment="1" applyProtection="1">
      <alignment horizontal="center" vertical="center"/>
      <protection locked="0"/>
    </xf>
    <xf numFmtId="0" fontId="5" fillId="14" borderId="53" xfId="10" applyBorder="1" applyProtection="1">
      <alignment horizontal="center" vertical="center" wrapText="1"/>
      <protection locked="0"/>
    </xf>
    <xf numFmtId="0" fontId="12" fillId="11" borderId="46" xfId="7" applyFont="1" applyFill="1" applyBorder="1" applyAlignment="1" applyProtection="1">
      <alignment horizontal="center" vertical="center" wrapText="1"/>
      <protection locked="0"/>
    </xf>
    <xf numFmtId="0" fontId="11" fillId="12" borderId="52" xfId="7" applyFill="1" applyBorder="1" applyAlignment="1" applyProtection="1">
      <alignment horizontal="right" vertical="center"/>
      <protection locked="0"/>
    </xf>
    <xf numFmtId="0" fontId="11" fillId="0" borderId="59" xfId="7" applyBorder="1" applyAlignment="1" applyProtection="1">
      <alignment horizontal="center" vertical="center"/>
      <protection locked="0"/>
    </xf>
    <xf numFmtId="0" fontId="5" fillId="14" borderId="59" xfId="10" applyBorder="1" applyProtection="1">
      <alignment horizontal="center" vertical="center" wrapText="1"/>
      <protection locked="0"/>
    </xf>
    <xf numFmtId="0" fontId="11" fillId="0" borderId="19" xfId="7" applyBorder="1" applyProtection="1">
      <protection locked="0"/>
    </xf>
    <xf numFmtId="1" fontId="11" fillId="0" borderId="36" xfId="7" applyNumberFormat="1" applyBorder="1" applyAlignment="1" applyProtection="1">
      <alignment horizontal="center" vertical="center"/>
      <protection locked="0"/>
    </xf>
    <xf numFmtId="1" fontId="11" fillId="0" borderId="38" xfId="7" applyNumberFormat="1" applyBorder="1" applyAlignment="1" applyProtection="1">
      <alignment horizontal="center" vertical="center"/>
      <protection locked="0"/>
    </xf>
    <xf numFmtId="1" fontId="11" fillId="0" borderId="3" xfId="7" applyNumberFormat="1" applyBorder="1" applyAlignment="1" applyProtection="1">
      <alignment horizontal="center" vertical="center"/>
      <protection locked="0"/>
    </xf>
    <xf numFmtId="1" fontId="11" fillId="0" borderId="53" xfId="7" applyNumberFormat="1" applyBorder="1" applyAlignment="1" applyProtection="1">
      <alignment horizontal="center" vertical="center"/>
      <protection locked="0"/>
    </xf>
    <xf numFmtId="0" fontId="5" fillId="14" borderId="3" xfId="10" applyBorder="1" applyProtection="1">
      <alignment horizontal="center" vertical="center" wrapText="1"/>
      <protection locked="0"/>
    </xf>
    <xf numFmtId="0" fontId="11" fillId="0" borderId="43" xfId="7" applyBorder="1" applyAlignment="1" applyProtection="1">
      <alignment horizontal="center" vertical="center"/>
      <protection locked="0"/>
    </xf>
    <xf numFmtId="0" fontId="5" fillId="14" borderId="43" xfId="10" applyBorder="1" applyProtection="1">
      <alignment horizontal="center" vertical="center" wrapText="1"/>
      <protection locked="0"/>
    </xf>
    <xf numFmtId="9" fontId="11" fillId="0" borderId="56" xfId="12" applyFont="1" applyBorder="1" applyAlignment="1" applyProtection="1">
      <alignment horizontal="center" vertical="center"/>
      <protection locked="0"/>
    </xf>
    <xf numFmtId="0" fontId="11" fillId="0" borderId="45" xfId="7" applyBorder="1" applyAlignment="1" applyProtection="1">
      <alignment horizontal="center" vertical="center"/>
      <protection locked="0"/>
    </xf>
    <xf numFmtId="0" fontId="11" fillId="0" borderId="67" xfId="7" applyBorder="1" applyAlignment="1" applyProtection="1">
      <alignment horizontal="center" vertical="center"/>
      <protection locked="0"/>
    </xf>
    <xf numFmtId="0" fontId="11" fillId="0" borderId="71" xfId="7" applyBorder="1" applyAlignment="1" applyProtection="1">
      <alignment horizontal="center" vertical="center"/>
      <protection locked="0"/>
    </xf>
    <xf numFmtId="0" fontId="11" fillId="0" borderId="68" xfId="7" applyBorder="1" applyAlignment="1" applyProtection="1">
      <alignment horizontal="center" vertical="center"/>
      <protection locked="0"/>
    </xf>
    <xf numFmtId="0" fontId="5" fillId="14" borderId="71" xfId="10" applyBorder="1" applyProtection="1">
      <alignment horizontal="center" vertical="center" wrapText="1"/>
      <protection locked="0"/>
    </xf>
    <xf numFmtId="2" fontId="11" fillId="0" borderId="57" xfId="7" applyNumberFormat="1" applyBorder="1" applyAlignment="1" applyProtection="1">
      <alignment horizontal="center" vertical="center"/>
      <protection locked="0"/>
    </xf>
    <xf numFmtId="0" fontId="11" fillId="0" borderId="5" xfId="7" applyBorder="1" applyAlignment="1" applyProtection="1">
      <alignment horizontal="center" vertical="center"/>
      <protection locked="0"/>
    </xf>
    <xf numFmtId="0" fontId="5" fillId="14" borderId="5" xfId="10" applyBorder="1" applyProtection="1">
      <alignment horizontal="center" vertical="center" wrapText="1"/>
      <protection locked="0"/>
    </xf>
    <xf numFmtId="2" fontId="11" fillId="0" borderId="66" xfId="7" applyNumberFormat="1" applyBorder="1" applyAlignment="1" applyProtection="1">
      <alignment horizontal="center" vertical="center"/>
      <protection locked="0"/>
    </xf>
    <xf numFmtId="0" fontId="11" fillId="0" borderId="48" xfId="7" applyBorder="1" applyAlignment="1" applyProtection="1">
      <alignment horizontal="center" vertical="center"/>
      <protection locked="0"/>
    </xf>
    <xf numFmtId="1" fontId="11" fillId="0" borderId="48" xfId="7" applyNumberFormat="1" applyBorder="1" applyAlignment="1" applyProtection="1">
      <alignment horizontal="center" vertical="center"/>
      <protection locked="0"/>
    </xf>
    <xf numFmtId="0" fontId="11" fillId="0" borderId="47" xfId="7" applyBorder="1" applyAlignment="1" applyProtection="1">
      <alignment horizontal="center" vertical="center"/>
      <protection locked="0"/>
    </xf>
    <xf numFmtId="2" fontId="11" fillId="0" borderId="46" xfId="7" applyNumberFormat="1" applyBorder="1" applyAlignment="1">
      <alignment horizontal="center" vertical="center"/>
    </xf>
    <xf numFmtId="9" fontId="11" fillId="0" borderId="66" xfId="12" applyFont="1" applyBorder="1" applyAlignment="1" applyProtection="1">
      <alignment horizontal="center" vertical="center"/>
    </xf>
    <xf numFmtId="0" fontId="20" fillId="11" borderId="20" xfId="7" applyFont="1" applyFill="1" applyBorder="1" applyAlignment="1" applyProtection="1">
      <alignment vertical="center"/>
      <protection locked="0"/>
    </xf>
    <xf numFmtId="0" fontId="12" fillId="11" borderId="53" xfId="7" applyFont="1" applyFill="1" applyBorder="1" applyAlignment="1" applyProtection="1">
      <alignment horizontal="center" vertical="center" wrapText="1"/>
      <protection locked="0"/>
    </xf>
    <xf numFmtId="0" fontId="12" fillId="11" borderId="30" xfId="7" applyFont="1" applyFill="1" applyBorder="1" applyAlignment="1" applyProtection="1">
      <alignment horizontal="center" vertical="center"/>
      <protection locked="0"/>
    </xf>
    <xf numFmtId="0" fontId="0" fillId="9" borderId="0" xfId="0" applyFill="1" applyProtection="1">
      <protection locked="0"/>
    </xf>
    <xf numFmtId="1" fontId="11" fillId="0" borderId="66" xfId="7" applyNumberFormat="1" applyBorder="1" applyAlignment="1" applyProtection="1">
      <alignment horizontal="center" vertical="center"/>
      <protection locked="0"/>
    </xf>
    <xf numFmtId="0" fontId="5" fillId="14" borderId="66" xfId="10" applyBorder="1" applyProtection="1">
      <alignment horizontal="center" vertical="center" wrapText="1"/>
      <protection locked="0"/>
    </xf>
    <xf numFmtId="0" fontId="5" fillId="14" borderId="56" xfId="10" applyBorder="1" applyProtection="1">
      <alignment horizontal="center" vertical="center" wrapText="1"/>
      <protection locked="0"/>
    </xf>
    <xf numFmtId="0" fontId="5" fillId="14" borderId="68" xfId="10" applyBorder="1" applyProtection="1">
      <alignment horizontal="center" vertical="center" wrapText="1"/>
      <protection locked="0"/>
    </xf>
    <xf numFmtId="0" fontId="5" fillId="14" borderId="57" xfId="10" applyBorder="1" applyProtection="1">
      <alignment horizontal="center" vertical="center" wrapText="1"/>
      <protection locked="0"/>
    </xf>
    <xf numFmtId="0" fontId="12" fillId="11" borderId="73" xfId="7" applyFont="1" applyFill="1" applyBorder="1" applyAlignment="1" applyProtection="1">
      <alignment horizontal="center" vertical="center"/>
      <protection locked="0"/>
    </xf>
    <xf numFmtId="0" fontId="12" fillId="11" borderId="29" xfId="7" applyFont="1" applyFill="1" applyBorder="1" applyAlignment="1" applyProtection="1">
      <alignment horizontal="center" vertical="center"/>
      <protection locked="0"/>
    </xf>
    <xf numFmtId="0" fontId="12" fillId="11" borderId="74" xfId="7" applyFont="1" applyFill="1" applyBorder="1" applyAlignment="1" applyProtection="1">
      <alignment horizontal="center" vertical="center"/>
      <protection locked="0"/>
    </xf>
    <xf numFmtId="164" fontId="11" fillId="0" borderId="76" xfId="7" applyNumberFormat="1" applyBorder="1" applyAlignment="1" applyProtection="1">
      <alignment horizontal="center" vertical="center"/>
      <protection locked="0"/>
    </xf>
    <xf numFmtId="164" fontId="11" fillId="0" borderId="27" xfId="7" applyNumberFormat="1" applyBorder="1" applyAlignment="1" applyProtection="1">
      <alignment horizontal="center" vertical="center"/>
      <protection locked="0"/>
    </xf>
    <xf numFmtId="0" fontId="11" fillId="12" borderId="77" xfId="7" applyFill="1" applyBorder="1" applyAlignment="1" applyProtection="1">
      <alignment horizontal="right" vertical="center"/>
      <protection locked="0"/>
    </xf>
    <xf numFmtId="164" fontId="11" fillId="0" borderId="44" xfId="7" applyNumberFormat="1" applyBorder="1" applyAlignment="1" applyProtection="1">
      <alignment horizontal="center" vertical="center"/>
      <protection locked="0"/>
    </xf>
    <xf numFmtId="164" fontId="11" fillId="0" borderId="42" xfId="7" applyNumberFormat="1" applyBorder="1" applyAlignment="1" applyProtection="1">
      <alignment horizontal="center" vertical="center"/>
      <protection locked="0"/>
    </xf>
    <xf numFmtId="164" fontId="11" fillId="0" borderId="56" xfId="7" applyNumberFormat="1" applyBorder="1" applyAlignment="1" applyProtection="1">
      <alignment horizontal="center" vertical="center"/>
      <protection locked="0"/>
    </xf>
    <xf numFmtId="0" fontId="11" fillId="12" borderId="72" xfId="7" applyFill="1" applyBorder="1" applyAlignment="1" applyProtection="1">
      <alignment horizontal="right" vertical="center"/>
      <protection locked="0"/>
    </xf>
    <xf numFmtId="1" fontId="11" fillId="0" borderId="9" xfId="7" applyNumberFormat="1" applyBorder="1" applyAlignment="1" applyProtection="1">
      <alignment horizontal="center" vertical="center"/>
      <protection locked="0"/>
    </xf>
    <xf numFmtId="0" fontId="11" fillId="0" borderId="76" xfId="7" applyBorder="1" applyAlignment="1" applyProtection="1">
      <alignment horizontal="center" vertical="center"/>
      <protection locked="0"/>
    </xf>
    <xf numFmtId="0" fontId="11" fillId="12" borderId="75" xfId="7" applyFill="1" applyBorder="1" applyAlignment="1" applyProtection="1">
      <alignment horizontal="right" vertical="center"/>
      <protection locked="0"/>
    </xf>
    <xf numFmtId="0" fontId="11" fillId="0" borderId="44" xfId="7" applyBorder="1" applyAlignment="1" applyProtection="1">
      <alignment horizontal="center" vertical="center"/>
      <protection locked="0"/>
    </xf>
    <xf numFmtId="0" fontId="11" fillId="0" borderId="7" xfId="7" applyBorder="1" applyAlignment="1" applyProtection="1">
      <alignment horizontal="center" vertical="center"/>
      <protection locked="0"/>
    </xf>
    <xf numFmtId="0" fontId="11" fillId="0" borderId="31" xfId="7" applyBorder="1" applyAlignment="1" applyProtection="1">
      <alignment horizontal="center" vertical="center"/>
      <protection locked="0"/>
    </xf>
    <xf numFmtId="49" fontId="30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12" fillId="0" borderId="0" xfId="0" applyFont="1"/>
    <xf numFmtId="49" fontId="20" fillId="11" borderId="72" xfId="7" applyNumberFormat="1" applyFont="1" applyFill="1" applyBorder="1" applyAlignment="1" applyProtection="1">
      <alignment vertical="center"/>
      <protection locked="0"/>
    </xf>
    <xf numFmtId="49" fontId="12" fillId="11" borderId="69" xfId="7" applyNumberFormat="1" applyFont="1" applyFill="1" applyBorder="1" applyAlignment="1" applyProtection="1">
      <alignment horizontal="center" vertical="center"/>
      <protection locked="0"/>
    </xf>
    <xf numFmtId="49" fontId="12" fillId="11" borderId="30" xfId="7" applyNumberFormat="1" applyFont="1" applyFill="1" applyBorder="1" applyAlignment="1" applyProtection="1">
      <alignment horizontal="center" vertical="center"/>
      <protection locked="0"/>
    </xf>
    <xf numFmtId="0" fontId="12" fillId="11" borderId="15" xfId="7" applyFont="1" applyFill="1" applyBorder="1" applyAlignment="1" applyProtection="1">
      <alignment horizontal="center" vertical="center"/>
      <protection locked="0"/>
    </xf>
    <xf numFmtId="0" fontId="20" fillId="11" borderId="72" xfId="7" applyFont="1" applyFill="1" applyBorder="1" applyAlignment="1" applyProtection="1">
      <alignment vertical="center"/>
      <protection locked="0"/>
    </xf>
    <xf numFmtId="0" fontId="12" fillId="11" borderId="17" xfId="7" applyFont="1" applyFill="1" applyBorder="1" applyAlignment="1" applyProtection="1">
      <alignment horizontal="center" vertical="center"/>
      <protection locked="0"/>
    </xf>
    <xf numFmtId="49" fontId="12" fillId="11" borderId="74" xfId="7" applyNumberFormat="1" applyFont="1" applyFill="1" applyBorder="1" applyAlignment="1" applyProtection="1">
      <alignment horizontal="center" vertical="center"/>
      <protection locked="0"/>
    </xf>
    <xf numFmtId="0" fontId="11" fillId="0" borderId="42" xfId="7" applyBorder="1" applyAlignment="1">
      <alignment horizontal="center" vertical="center"/>
    </xf>
    <xf numFmtId="2" fontId="11" fillId="0" borderId="67" xfId="7" applyNumberFormat="1" applyBorder="1" applyAlignment="1">
      <alignment horizontal="center" vertical="center"/>
    </xf>
    <xf numFmtId="1" fontId="11" fillId="0" borderId="67" xfId="7" applyNumberFormat="1" applyBorder="1" applyAlignment="1">
      <alignment horizontal="center" vertical="center"/>
    </xf>
    <xf numFmtId="2" fontId="12" fillId="0" borderId="67" xfId="7" applyNumberFormat="1" applyFont="1" applyBorder="1" applyAlignment="1">
      <alignment horizontal="center" vertical="center"/>
    </xf>
    <xf numFmtId="1" fontId="11" fillId="0" borderId="59" xfId="7" applyNumberFormat="1" applyBorder="1" applyAlignment="1" applyProtection="1">
      <alignment horizontal="center" vertical="center"/>
      <protection locked="0"/>
    </xf>
    <xf numFmtId="1" fontId="11" fillId="0" borderId="1" xfId="7" applyNumberFormat="1" applyBorder="1" applyAlignment="1" applyProtection="1">
      <alignment horizontal="center" vertical="center"/>
      <protection locked="0"/>
    </xf>
    <xf numFmtId="2" fontId="11" fillId="0" borderId="71" xfId="7" applyNumberFormat="1" applyBorder="1" applyAlignment="1" applyProtection="1">
      <alignment horizontal="center" vertical="center"/>
      <protection locked="0"/>
    </xf>
    <xf numFmtId="2" fontId="11" fillId="0" borderId="71" xfId="7" applyNumberFormat="1" applyBorder="1" applyAlignment="1">
      <alignment horizontal="center" vertical="center"/>
    </xf>
    <xf numFmtId="0" fontId="11" fillId="0" borderId="43" xfId="7" applyBorder="1" applyAlignment="1">
      <alignment horizontal="center" vertical="center"/>
    </xf>
    <xf numFmtId="0" fontId="0" fillId="0" borderId="52" xfId="0" applyBorder="1" applyProtection="1">
      <protection locked="0"/>
    </xf>
    <xf numFmtId="0" fontId="11" fillId="0" borderId="52" xfId="7" applyBorder="1" applyAlignment="1">
      <alignment horizontal="center" vertical="center"/>
    </xf>
    <xf numFmtId="0" fontId="11" fillId="0" borderId="64" xfId="7" applyBorder="1" applyAlignment="1">
      <alignment horizontal="center" vertical="center"/>
    </xf>
    <xf numFmtId="0" fontId="11" fillId="0" borderId="77" xfId="7" applyBorder="1" applyAlignment="1">
      <alignment horizontal="center" vertical="center"/>
    </xf>
    <xf numFmtId="0" fontId="11" fillId="0" borderId="77" xfId="7" applyBorder="1" applyAlignment="1" applyProtection="1">
      <alignment horizontal="center" vertical="center"/>
      <protection locked="0"/>
    </xf>
    <xf numFmtId="49" fontId="12" fillId="11" borderId="29" xfId="7" applyNumberFormat="1" applyFont="1" applyFill="1" applyBorder="1" applyAlignment="1" applyProtection="1">
      <alignment horizontal="center" vertical="center"/>
      <protection locked="0"/>
    </xf>
    <xf numFmtId="1" fontId="11" fillId="0" borderId="76" xfId="7" applyNumberFormat="1" applyBorder="1" applyAlignment="1" applyProtection="1">
      <alignment horizontal="center" vertical="center"/>
      <protection locked="0"/>
    </xf>
    <xf numFmtId="0" fontId="11" fillId="0" borderId="8" xfId="7" applyBorder="1" applyAlignment="1" applyProtection="1">
      <alignment horizontal="center" vertical="center"/>
      <protection locked="0"/>
    </xf>
    <xf numFmtId="2" fontId="11" fillId="0" borderId="78" xfId="7" applyNumberFormat="1" applyBorder="1" applyAlignment="1">
      <alignment horizontal="center" vertical="center"/>
    </xf>
    <xf numFmtId="0" fontId="11" fillId="0" borderId="44" xfId="7" applyBorder="1" applyAlignment="1">
      <alignment horizontal="center" vertical="center"/>
    </xf>
    <xf numFmtId="0" fontId="11" fillId="12" borderId="64" xfId="7" applyFill="1" applyBorder="1" applyAlignment="1" applyProtection="1">
      <alignment horizontal="right" vertical="center"/>
      <protection locked="0"/>
    </xf>
    <xf numFmtId="0" fontId="12" fillId="11" borderId="77" xfId="7" applyFont="1" applyFill="1" applyBorder="1" applyAlignment="1" applyProtection="1">
      <alignment horizontal="right" vertical="top"/>
      <protection locked="0"/>
    </xf>
    <xf numFmtId="0" fontId="12" fillId="11" borderId="75" xfId="7" applyFont="1" applyFill="1" applyBorder="1" applyAlignment="1" applyProtection="1">
      <alignment horizontal="right" vertical="top"/>
      <protection locked="0"/>
    </xf>
    <xf numFmtId="0" fontId="11" fillId="0" borderId="7" xfId="7" applyBorder="1" applyAlignment="1">
      <alignment horizontal="center" vertical="center"/>
    </xf>
    <xf numFmtId="1" fontId="11" fillId="0" borderId="5" xfId="7" applyNumberFormat="1" applyBorder="1" applyAlignment="1" applyProtection="1">
      <alignment horizontal="center" vertical="center"/>
      <protection locked="0"/>
    </xf>
    <xf numFmtId="0" fontId="11" fillId="0" borderId="75" xfId="7" applyBorder="1" applyAlignment="1">
      <alignment horizontal="center" vertical="center"/>
    </xf>
    <xf numFmtId="1" fontId="11" fillId="0" borderId="43" xfId="7" applyNumberFormat="1" applyBorder="1" applyAlignment="1" applyProtection="1">
      <alignment horizontal="center" vertical="center"/>
      <protection locked="0"/>
    </xf>
    <xf numFmtId="0" fontId="0" fillId="0" borderId="77" xfId="0" applyBorder="1" applyProtection="1">
      <protection locked="0"/>
    </xf>
    <xf numFmtId="164" fontId="12" fillId="0" borderId="42" xfId="7" applyNumberFormat="1" applyFont="1" applyBorder="1" applyAlignment="1" applyProtection="1">
      <alignment horizontal="center" vertical="center"/>
      <protection locked="0"/>
    </xf>
    <xf numFmtId="0" fontId="11" fillId="0" borderId="36" xfId="7" applyBorder="1" applyAlignment="1" applyProtection="1">
      <alignment horizontal="center" vertical="center"/>
      <protection locked="0"/>
    </xf>
    <xf numFmtId="0" fontId="11" fillId="0" borderId="38" xfId="7" applyBorder="1" applyAlignment="1" applyProtection="1">
      <alignment horizontal="center" vertical="center"/>
      <protection locked="0"/>
    </xf>
    <xf numFmtId="0" fontId="11" fillId="0" borderId="3" xfId="7" applyBorder="1" applyAlignment="1" applyProtection="1">
      <alignment horizontal="center" vertical="center"/>
      <protection locked="0"/>
    </xf>
    <xf numFmtId="0" fontId="11" fillId="0" borderId="53" xfId="7" applyBorder="1" applyAlignment="1" applyProtection="1">
      <alignment horizontal="center" vertical="center"/>
      <protection locked="0"/>
    </xf>
    <xf numFmtId="2" fontId="11" fillId="0" borderId="62" xfId="7" applyNumberFormat="1" applyBorder="1" applyAlignment="1" applyProtection="1">
      <alignment horizontal="center" vertical="center"/>
      <protection locked="0"/>
    </xf>
    <xf numFmtId="2" fontId="11" fillId="0" borderId="55" xfId="7" applyNumberFormat="1" applyBorder="1" applyAlignment="1" applyProtection="1">
      <alignment horizontal="center" vertical="center" wrapText="1"/>
      <protection locked="0"/>
    </xf>
    <xf numFmtId="0" fontId="5" fillId="14" borderId="63" xfId="10" applyBorder="1" applyProtection="1">
      <alignment horizontal="center" vertical="center" wrapText="1"/>
      <protection locked="0"/>
    </xf>
    <xf numFmtId="2" fontId="11" fillId="0" borderId="70" xfId="7" applyNumberFormat="1" applyBorder="1" applyAlignment="1" applyProtection="1">
      <alignment horizontal="center" vertical="center"/>
      <protection locked="0"/>
    </xf>
    <xf numFmtId="0" fontId="11" fillId="0" borderId="9" xfId="7" applyBorder="1" applyAlignment="1" applyProtection="1">
      <alignment horizontal="center" vertical="center"/>
      <protection locked="0"/>
    </xf>
    <xf numFmtId="9" fontId="11" fillId="0" borderId="66" xfId="12" applyFont="1" applyBorder="1" applyAlignment="1" applyProtection="1">
      <alignment horizontal="center" vertical="center"/>
      <protection locked="0"/>
    </xf>
    <xf numFmtId="9" fontId="11" fillId="0" borderId="56" xfId="12" applyFont="1" applyBorder="1" applyAlignment="1" applyProtection="1">
      <alignment horizontal="center" vertical="center"/>
    </xf>
    <xf numFmtId="2" fontId="11" fillId="0" borderId="79" xfId="7" applyNumberFormat="1" applyBorder="1" applyAlignment="1" applyProtection="1">
      <alignment horizontal="center" vertical="center" wrapText="1"/>
      <protection locked="0"/>
    </xf>
    <xf numFmtId="0" fontId="12" fillId="11" borderId="75" xfId="7" applyFont="1" applyFill="1" applyBorder="1" applyAlignment="1" applyProtection="1">
      <alignment horizontal="center" vertical="center"/>
      <protection locked="0"/>
    </xf>
    <xf numFmtId="0" fontId="11" fillId="10" borderId="0" xfId="7" applyFill="1" applyAlignment="1" applyProtection="1">
      <alignment vertical="center"/>
      <protection locked="0"/>
    </xf>
    <xf numFmtId="164" fontId="11" fillId="0" borderId="50" xfId="7" applyNumberFormat="1" applyBorder="1" applyAlignment="1" applyProtection="1">
      <alignment horizontal="center" vertical="center"/>
      <protection locked="0"/>
    </xf>
    <xf numFmtId="164" fontId="11" fillId="0" borderId="40" xfId="7" applyNumberFormat="1" applyBorder="1" applyAlignment="1" applyProtection="1">
      <alignment horizontal="center" vertical="center"/>
      <protection locked="0"/>
    </xf>
    <xf numFmtId="1" fontId="11" fillId="0" borderId="39" xfId="7" applyNumberFormat="1" applyBorder="1" applyAlignment="1" applyProtection="1">
      <alignment horizontal="center" vertical="center"/>
      <protection locked="0"/>
    </xf>
    <xf numFmtId="0" fontId="0" fillId="9" borderId="0" xfId="0" applyFill="1"/>
    <xf numFmtId="0" fontId="0" fillId="10" borderId="0" xfId="0" applyFill="1"/>
    <xf numFmtId="9" fontId="5" fillId="9" borderId="0" xfId="7" applyNumberFormat="1" applyFont="1" applyFill="1" applyAlignment="1">
      <alignment horizontal="center" vertical="center"/>
    </xf>
    <xf numFmtId="1" fontId="5" fillId="9" borderId="0" xfId="7" applyNumberFormat="1" applyFont="1" applyFill="1" applyAlignment="1">
      <alignment horizontal="center" vertical="center"/>
    </xf>
    <xf numFmtId="9" fontId="3" fillId="9" borderId="15" xfId="7" applyNumberFormat="1" applyFont="1" applyFill="1" applyBorder="1" applyAlignment="1">
      <alignment horizontal="left"/>
    </xf>
    <xf numFmtId="9" fontId="3" fillId="9" borderId="17" xfId="7" applyNumberFormat="1" applyFont="1" applyFill="1" applyBorder="1" applyAlignment="1">
      <alignment horizontal="left"/>
    </xf>
    <xf numFmtId="9" fontId="3" fillId="9" borderId="29" xfId="7" applyNumberFormat="1" applyFont="1" applyFill="1" applyBorder="1" applyAlignment="1">
      <alignment horizontal="left"/>
    </xf>
    <xf numFmtId="0" fontId="3" fillId="9" borderId="30" xfId="7" applyFont="1" applyFill="1" applyBorder="1" applyAlignment="1">
      <alignment horizontal="left"/>
    </xf>
    <xf numFmtId="0" fontId="3" fillId="9" borderId="17" xfId="7" applyFont="1" applyFill="1" applyBorder="1" applyAlignment="1">
      <alignment horizontal="left"/>
    </xf>
    <xf numFmtId="0" fontId="3" fillId="9" borderId="29" xfId="7" applyFont="1" applyFill="1" applyBorder="1" applyAlignment="1">
      <alignment horizontal="left"/>
    </xf>
    <xf numFmtId="0" fontId="3" fillId="9" borderId="16" xfId="7" applyFont="1" applyFill="1" applyBorder="1" applyAlignment="1">
      <alignment horizontal="left"/>
    </xf>
    <xf numFmtId="49" fontId="17" fillId="0" borderId="12" xfId="7" applyNumberFormat="1" applyFont="1" applyBorder="1" applyAlignment="1" applyProtection="1">
      <alignment horizontal="center" vertical="center"/>
      <protection locked="0"/>
    </xf>
    <xf numFmtId="49" fontId="17" fillId="0" borderId="13" xfId="7" applyNumberFormat="1" applyFont="1" applyBorder="1" applyAlignment="1" applyProtection="1">
      <alignment horizontal="center" vertical="center"/>
      <protection locked="0"/>
    </xf>
    <xf numFmtId="49" fontId="17" fillId="0" borderId="31" xfId="7" applyNumberFormat="1" applyFont="1" applyBorder="1" applyAlignment="1" applyProtection="1">
      <alignment horizontal="center" vertical="center"/>
      <protection locked="0"/>
    </xf>
    <xf numFmtId="49" fontId="18" fillId="0" borderId="32" xfId="7" applyNumberFormat="1" applyFont="1" applyBorder="1" applyAlignment="1" applyProtection="1">
      <alignment horizontal="center" vertical="center"/>
      <protection locked="0"/>
    </xf>
    <xf numFmtId="49" fontId="18" fillId="0" borderId="13" xfId="7" applyNumberFormat="1" applyFont="1" applyBorder="1" applyAlignment="1" applyProtection="1">
      <alignment horizontal="center" vertical="center"/>
      <protection locked="0"/>
    </xf>
    <xf numFmtId="49" fontId="18" fillId="0" borderId="31" xfId="7" applyNumberFormat="1" applyFont="1" applyBorder="1" applyAlignment="1" applyProtection="1">
      <alignment horizontal="center" vertical="center"/>
      <protection locked="0"/>
    </xf>
    <xf numFmtId="49" fontId="17" fillId="0" borderId="32" xfId="7" applyNumberFormat="1" applyFont="1" applyBorder="1" applyAlignment="1" applyProtection="1">
      <alignment horizontal="center" vertical="center"/>
      <protection locked="0"/>
    </xf>
    <xf numFmtId="49" fontId="17" fillId="0" borderId="21" xfId="7" applyNumberFormat="1" applyFont="1" applyBorder="1" applyAlignment="1" applyProtection="1">
      <alignment horizontal="center" vertical="center"/>
      <protection locked="0"/>
    </xf>
    <xf numFmtId="1" fontId="19" fillId="0" borderId="32" xfId="8" applyNumberFormat="1" applyFont="1" applyFill="1" applyBorder="1" applyAlignment="1" applyProtection="1">
      <alignment horizontal="center" vertical="center"/>
    </xf>
    <xf numFmtId="1" fontId="19" fillId="0" borderId="31" xfId="8" applyNumberFormat="1" applyFont="1" applyFill="1" applyBorder="1" applyAlignment="1" applyProtection="1">
      <alignment horizontal="center" vertical="center"/>
    </xf>
    <xf numFmtId="0" fontId="19" fillId="0" borderId="13" xfId="7" applyFont="1" applyBorder="1" applyAlignment="1" applyProtection="1">
      <alignment horizontal="center" vertical="center"/>
      <protection locked="0"/>
    </xf>
    <xf numFmtId="0" fontId="19" fillId="0" borderId="21" xfId="7" applyFont="1" applyBorder="1" applyAlignment="1" applyProtection="1">
      <alignment horizontal="center" vertical="center"/>
      <protection locked="0"/>
    </xf>
    <xf numFmtId="0" fontId="20" fillId="9" borderId="30" xfId="7" applyFont="1" applyFill="1" applyBorder="1" applyAlignment="1">
      <alignment horizontal="left" wrapText="1"/>
    </xf>
    <xf numFmtId="0" fontId="20" fillId="9" borderId="29" xfId="7" applyFont="1" applyFill="1" applyBorder="1" applyAlignment="1">
      <alignment horizontal="left" wrapText="1"/>
    </xf>
    <xf numFmtId="0" fontId="20" fillId="9" borderId="17" xfId="7" applyFont="1" applyFill="1" applyBorder="1" applyAlignment="1">
      <alignment horizontal="left" vertical="center" wrapText="1"/>
    </xf>
    <xf numFmtId="0" fontId="20" fillId="9" borderId="29" xfId="7" applyFont="1" applyFill="1" applyBorder="1" applyAlignment="1">
      <alignment horizontal="left" vertical="center" wrapText="1"/>
    </xf>
    <xf numFmtId="1" fontId="19" fillId="0" borderId="32" xfId="7" applyNumberFormat="1" applyFont="1" applyBorder="1" applyAlignment="1" applyProtection="1">
      <alignment horizontal="center" vertical="center"/>
      <protection locked="0"/>
    </xf>
    <xf numFmtId="1" fontId="19" fillId="0" borderId="31" xfId="7" applyNumberFormat="1" applyFont="1" applyBorder="1" applyAlignment="1" applyProtection="1">
      <alignment horizontal="center" vertical="center"/>
      <protection locked="0"/>
    </xf>
    <xf numFmtId="1" fontId="19" fillId="0" borderId="13" xfId="7" applyNumberFormat="1" applyFont="1" applyBorder="1" applyAlignment="1" applyProtection="1">
      <alignment horizontal="center" vertical="center"/>
      <protection locked="0"/>
    </xf>
    <xf numFmtId="164" fontId="19" fillId="9" borderId="0" xfId="7" applyNumberFormat="1" applyFont="1" applyFill="1" applyAlignment="1">
      <alignment horizontal="center" vertical="center"/>
    </xf>
    <xf numFmtId="9" fontId="20" fillId="9" borderId="36" xfId="7" applyNumberFormat="1" applyFont="1" applyFill="1" applyBorder="1" applyAlignment="1">
      <alignment horizontal="center" vertical="center"/>
    </xf>
    <xf numFmtId="0" fontId="20" fillId="9" borderId="9" xfId="7" applyFont="1" applyFill="1" applyBorder="1" applyAlignment="1">
      <alignment horizontal="center" vertical="center" wrapText="1"/>
    </xf>
    <xf numFmtId="0" fontId="20" fillId="9" borderId="37" xfId="7" applyFont="1" applyFill="1" applyBorder="1" applyAlignment="1">
      <alignment horizontal="center" vertical="center" wrapText="1"/>
    </xf>
    <xf numFmtId="0" fontId="20" fillId="9" borderId="38" xfId="7" applyFont="1" applyFill="1" applyBorder="1" applyAlignment="1">
      <alignment horizontal="center" vertical="center" wrapText="1"/>
    </xf>
    <xf numFmtId="0" fontId="31" fillId="9" borderId="34" xfId="7" applyFont="1" applyFill="1" applyBorder="1" applyAlignment="1">
      <alignment horizontal="center" vertical="center"/>
    </xf>
    <xf numFmtId="0" fontId="31" fillId="9" borderId="35" xfId="7" applyFont="1" applyFill="1" applyBorder="1" applyAlignment="1">
      <alignment horizontal="center" vertical="center"/>
    </xf>
    <xf numFmtId="0" fontId="31" fillId="9" borderId="33" xfId="7" applyFont="1" applyFill="1" applyBorder="1" applyAlignment="1">
      <alignment horizontal="center" vertical="center"/>
    </xf>
    <xf numFmtId="0" fontId="26" fillId="9" borderId="1" xfId="7" applyFont="1" applyFill="1" applyBorder="1" applyAlignment="1">
      <alignment horizontal="center" vertical="center"/>
    </xf>
    <xf numFmtId="0" fontId="26" fillId="9" borderId="2" xfId="7" applyFont="1" applyFill="1" applyBorder="1" applyAlignment="1">
      <alignment horizontal="center" vertical="center"/>
    </xf>
    <xf numFmtId="0" fontId="26" fillId="9" borderId="26" xfId="7" applyFont="1" applyFill="1" applyBorder="1" applyAlignment="1">
      <alignment horizontal="center" vertical="center"/>
    </xf>
    <xf numFmtId="0" fontId="26" fillId="9" borderId="3" xfId="7" applyFont="1" applyFill="1" applyBorder="1" applyAlignment="1">
      <alignment horizontal="center" vertical="center"/>
    </xf>
    <xf numFmtId="0" fontId="26" fillId="9" borderId="0" xfId="7" applyFont="1" applyFill="1" applyAlignment="1">
      <alignment horizontal="center" vertical="center"/>
    </xf>
    <xf numFmtId="0" fontId="26" fillId="9" borderId="19" xfId="7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9" fontId="23" fillId="9" borderId="10" xfId="7" applyNumberFormat="1" applyFont="1" applyFill="1" applyBorder="1" applyAlignment="1">
      <alignment horizontal="center" vertical="center"/>
    </xf>
    <xf numFmtId="9" fontId="23" fillId="9" borderId="22" xfId="7" applyNumberFormat="1" applyFont="1" applyFill="1" applyBorder="1" applyAlignment="1">
      <alignment horizontal="center" vertical="center"/>
    </xf>
    <xf numFmtId="9" fontId="23" fillId="9" borderId="11" xfId="7" applyNumberFormat="1" applyFont="1" applyFill="1" applyBorder="1" applyAlignment="1">
      <alignment horizontal="center" vertical="center"/>
    </xf>
    <xf numFmtId="0" fontId="29" fillId="0" borderId="43" xfId="0" applyFont="1" applyBorder="1" applyAlignment="1">
      <alignment horizontal="center" vertical="center"/>
    </xf>
    <xf numFmtId="0" fontId="29" fillId="0" borderId="41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9" fontId="20" fillId="9" borderId="15" xfId="7" applyNumberFormat="1" applyFont="1" applyFill="1" applyBorder="1" applyAlignment="1">
      <alignment horizontal="left" vertical="center"/>
    </xf>
    <xf numFmtId="9" fontId="20" fillId="9" borderId="17" xfId="7" applyNumberFormat="1" applyFont="1" applyFill="1" applyBorder="1" applyAlignment="1">
      <alignment horizontal="left" vertical="center"/>
    </xf>
    <xf numFmtId="9" fontId="20" fillId="9" borderId="29" xfId="7" applyNumberFormat="1" applyFont="1" applyFill="1" applyBorder="1" applyAlignment="1">
      <alignment horizontal="left" vertical="center"/>
    </xf>
    <xf numFmtId="164" fontId="19" fillId="0" borderId="12" xfId="7" applyNumberFormat="1" applyFont="1" applyBorder="1" applyAlignment="1" applyProtection="1">
      <alignment horizontal="center" vertical="center"/>
      <protection locked="0"/>
    </xf>
    <xf numFmtId="164" fontId="19" fillId="0" borderId="13" xfId="7" applyNumberFormat="1" applyFont="1" applyBorder="1" applyAlignment="1" applyProtection="1">
      <alignment horizontal="center" vertical="center"/>
      <protection locked="0"/>
    </xf>
    <xf numFmtId="164" fontId="19" fillId="0" borderId="31" xfId="7" applyNumberFormat="1" applyFont="1" applyBorder="1" applyAlignment="1" applyProtection="1">
      <alignment horizontal="center" vertical="center"/>
      <protection locked="0"/>
    </xf>
    <xf numFmtId="9" fontId="17" fillId="0" borderId="18" xfId="7" applyNumberFormat="1" applyFont="1" applyBorder="1" applyAlignment="1">
      <alignment horizontal="center" vertical="center" wrapText="1"/>
    </xf>
    <xf numFmtId="9" fontId="17" fillId="0" borderId="0" xfId="7" applyNumberFormat="1" applyFont="1" applyAlignment="1">
      <alignment horizontal="center" vertical="center" wrapText="1"/>
    </xf>
    <xf numFmtId="9" fontId="17" fillId="0" borderId="19" xfId="7" applyNumberFormat="1" applyFont="1" applyBorder="1" applyAlignment="1">
      <alignment horizontal="center" vertical="center" wrapText="1"/>
    </xf>
    <xf numFmtId="9" fontId="17" fillId="0" borderId="12" xfId="7" applyNumberFormat="1" applyFont="1" applyBorder="1" applyAlignment="1">
      <alignment horizontal="center" vertical="center" wrapText="1"/>
    </xf>
    <xf numFmtId="9" fontId="17" fillId="0" borderId="13" xfId="7" applyNumberFormat="1" applyFont="1" applyBorder="1" applyAlignment="1">
      <alignment horizontal="center" vertical="center" wrapText="1"/>
    </xf>
    <xf numFmtId="9" fontId="17" fillId="0" borderId="21" xfId="7" applyNumberFormat="1" applyFont="1" applyBorder="1" applyAlignment="1">
      <alignment horizontal="center" vertical="center" wrapText="1"/>
    </xf>
    <xf numFmtId="9" fontId="19" fillId="10" borderId="13" xfId="8" applyFont="1" applyFill="1" applyBorder="1" applyAlignment="1" applyProtection="1">
      <alignment horizontal="center" vertical="center"/>
    </xf>
    <xf numFmtId="9" fontId="25" fillId="9" borderId="18" xfId="7" applyNumberFormat="1" applyFont="1" applyFill="1" applyBorder="1" applyAlignment="1">
      <alignment horizontal="center" vertical="center"/>
    </xf>
    <xf numFmtId="9" fontId="25" fillId="9" borderId="0" xfId="7" applyNumberFormat="1" applyFont="1" applyFill="1" applyAlignment="1">
      <alignment horizontal="center" vertical="center"/>
    </xf>
    <xf numFmtId="9" fontId="25" fillId="9" borderId="19" xfId="7" applyNumberFormat="1" applyFont="1" applyFill="1" applyBorder="1" applyAlignment="1">
      <alignment horizontal="center" vertical="center"/>
    </xf>
    <xf numFmtId="9" fontId="26" fillId="0" borderId="18" xfId="7" applyNumberFormat="1" applyFont="1" applyBorder="1" applyAlignment="1">
      <alignment horizontal="center" vertical="center" wrapText="1"/>
    </xf>
    <xf numFmtId="9" fontId="26" fillId="0" borderId="0" xfId="7" applyNumberFormat="1" applyFont="1" applyAlignment="1">
      <alignment horizontal="center" vertical="center" wrapText="1"/>
    </xf>
    <xf numFmtId="9" fontId="26" fillId="0" borderId="19" xfId="7" applyNumberFormat="1" applyFont="1" applyBorder="1" applyAlignment="1">
      <alignment horizontal="center" vertical="center" wrapText="1"/>
    </xf>
    <xf numFmtId="9" fontId="21" fillId="9" borderId="15" xfId="7" applyNumberFormat="1" applyFont="1" applyFill="1" applyBorder="1" applyAlignment="1">
      <alignment horizontal="center" vertical="center"/>
    </xf>
    <xf numFmtId="9" fontId="21" fillId="9" borderId="17" xfId="7" applyNumberFormat="1" applyFont="1" applyFill="1" applyBorder="1" applyAlignment="1">
      <alignment horizontal="center" vertical="center"/>
    </xf>
    <xf numFmtId="9" fontId="21" fillId="9" borderId="16" xfId="7" applyNumberFormat="1" applyFont="1" applyFill="1" applyBorder="1" applyAlignment="1">
      <alignment horizontal="center" vertical="center"/>
    </xf>
    <xf numFmtId="2" fontId="23" fillId="0" borderId="12" xfId="7" applyNumberFormat="1" applyFont="1" applyBorder="1" applyAlignment="1">
      <alignment horizontal="center" vertical="center"/>
    </xf>
    <xf numFmtId="2" fontId="23" fillId="0" borderId="13" xfId="7" applyNumberFormat="1" applyFont="1" applyBorder="1" applyAlignment="1">
      <alignment horizontal="center" vertical="center"/>
    </xf>
    <xf numFmtId="2" fontId="23" fillId="0" borderId="21" xfId="7" applyNumberFormat="1" applyFont="1" applyBorder="1" applyAlignment="1">
      <alignment horizontal="center" vertical="center"/>
    </xf>
    <xf numFmtId="0" fontId="20" fillId="9" borderId="30" xfId="7" applyFont="1" applyFill="1" applyBorder="1" applyAlignment="1">
      <alignment horizontal="left" vertical="center"/>
    </xf>
    <xf numFmtId="0" fontId="20" fillId="9" borderId="29" xfId="7" applyFont="1" applyFill="1" applyBorder="1" applyAlignment="1">
      <alignment horizontal="left" vertical="center"/>
    </xf>
    <xf numFmtId="0" fontId="20" fillId="9" borderId="17" xfId="7" applyFont="1" applyFill="1" applyBorder="1" applyAlignment="1">
      <alignment horizontal="left" vertical="center"/>
    </xf>
    <xf numFmtId="0" fontId="20" fillId="9" borderId="16" xfId="7" applyFont="1" applyFill="1" applyBorder="1" applyAlignment="1">
      <alignment horizontal="left" vertical="center"/>
    </xf>
    <xf numFmtId="0" fontId="28" fillId="10" borderId="12" xfId="7" applyFont="1" applyFill="1" applyBorder="1" applyAlignment="1" applyProtection="1">
      <alignment horizontal="center" vertical="center"/>
      <protection locked="0"/>
    </xf>
    <xf numFmtId="0" fontId="28" fillId="10" borderId="13" xfId="7" applyFont="1" applyFill="1" applyBorder="1" applyAlignment="1" applyProtection="1">
      <alignment horizontal="center" vertical="center"/>
      <protection locked="0"/>
    </xf>
    <xf numFmtId="0" fontId="28" fillId="10" borderId="21" xfId="7" applyFont="1" applyFill="1" applyBorder="1" applyAlignment="1" applyProtection="1">
      <alignment horizontal="center" vertical="center"/>
      <protection locked="0"/>
    </xf>
    <xf numFmtId="0" fontId="12" fillId="11" borderId="10" xfId="7" applyFont="1" applyFill="1" applyBorder="1" applyAlignment="1" applyProtection="1">
      <alignment horizontal="center" vertical="center"/>
      <protection locked="0"/>
    </xf>
    <xf numFmtId="0" fontId="12" fillId="11" borderId="22" xfId="7" applyFont="1" applyFill="1" applyBorder="1" applyAlignment="1" applyProtection="1">
      <alignment horizontal="center" vertical="center"/>
      <protection locked="0"/>
    </xf>
    <xf numFmtId="0" fontId="12" fillId="11" borderId="11" xfId="7" applyFont="1" applyFill="1" applyBorder="1" applyAlignment="1" applyProtection="1">
      <alignment horizontal="center" vertical="center"/>
      <protection locked="0"/>
    </xf>
    <xf numFmtId="0" fontId="1" fillId="9" borderId="15" xfId="7" applyFont="1" applyFill="1" applyBorder="1" applyAlignment="1" applyProtection="1">
      <alignment horizontal="center" vertical="top"/>
      <protection locked="0"/>
    </xf>
    <xf numFmtId="0" fontId="1" fillId="9" borderId="17" xfId="7" applyFont="1" applyFill="1" applyBorder="1" applyAlignment="1" applyProtection="1">
      <alignment horizontal="center" vertical="top"/>
      <protection locked="0"/>
    </xf>
    <xf numFmtId="0" fontId="1" fillId="9" borderId="16" xfId="7" applyFont="1" applyFill="1" applyBorder="1" applyAlignment="1" applyProtection="1">
      <alignment horizontal="center" vertical="top"/>
      <protection locked="0"/>
    </xf>
    <xf numFmtId="0" fontId="13" fillId="0" borderId="12" xfId="7" applyFont="1" applyBorder="1" applyAlignment="1" applyProtection="1">
      <alignment horizontal="center" vertical="center"/>
      <protection locked="0"/>
    </xf>
    <xf numFmtId="0" fontId="13" fillId="0" borderId="13" xfId="7" applyFont="1" applyBorder="1" applyAlignment="1" applyProtection="1">
      <alignment horizontal="center" vertical="center"/>
      <protection locked="0"/>
    </xf>
    <xf numFmtId="0" fontId="13" fillId="0" borderId="21" xfId="7" applyFont="1" applyBorder="1" applyAlignment="1" applyProtection="1">
      <alignment horizontal="center" vertical="center"/>
      <protection locked="0"/>
    </xf>
    <xf numFmtId="14" fontId="13" fillId="0" borderId="12" xfId="7" applyNumberFormat="1" applyFont="1" applyBorder="1" applyAlignment="1" applyProtection="1">
      <alignment horizontal="center" vertical="center"/>
      <protection locked="0"/>
    </xf>
    <xf numFmtId="14" fontId="13" fillId="0" borderId="13" xfId="7" applyNumberFormat="1" applyFont="1" applyBorder="1" applyAlignment="1" applyProtection="1">
      <alignment horizontal="center" vertical="center"/>
      <protection locked="0"/>
    </xf>
    <xf numFmtId="14" fontId="13" fillId="0" borderId="21" xfId="7" applyNumberFormat="1" applyFont="1" applyBorder="1" applyAlignment="1" applyProtection="1">
      <alignment horizontal="center" vertical="center"/>
      <protection locked="0"/>
    </xf>
    <xf numFmtId="0" fontId="12" fillId="11" borderId="14" xfId="7" applyFont="1" applyFill="1" applyBorder="1" applyAlignment="1" applyProtection="1">
      <alignment horizontal="center" vertical="center"/>
      <protection locked="0"/>
    </xf>
    <xf numFmtId="0" fontId="12" fillId="11" borderId="75" xfId="7" applyFont="1" applyFill="1" applyBorder="1" applyAlignment="1" applyProtection="1">
      <alignment horizontal="center" vertical="center"/>
      <protection locked="0"/>
    </xf>
    <xf numFmtId="0" fontId="1" fillId="9" borderId="15" xfId="7" applyFont="1" applyFill="1" applyBorder="1" applyAlignment="1">
      <alignment horizontal="center" vertical="top"/>
    </xf>
    <xf numFmtId="0" fontId="1" fillId="9" borderId="17" xfId="7" applyFont="1" applyFill="1" applyBorder="1" applyAlignment="1">
      <alignment horizontal="center" vertical="top"/>
    </xf>
    <xf numFmtId="0" fontId="1" fillId="9" borderId="16" xfId="7" applyFont="1" applyFill="1" applyBorder="1" applyAlignment="1">
      <alignment horizontal="center" vertical="top"/>
    </xf>
    <xf numFmtId="0" fontId="1" fillId="9" borderId="15" xfId="7" applyFont="1" applyFill="1" applyBorder="1" applyAlignment="1" applyProtection="1">
      <alignment horizontal="left" vertical="top"/>
      <protection locked="0"/>
    </xf>
    <xf numFmtId="0" fontId="1" fillId="9" borderId="17" xfId="7" applyFont="1" applyFill="1" applyBorder="1" applyAlignment="1" applyProtection="1">
      <alignment horizontal="left" vertical="top"/>
      <protection locked="0"/>
    </xf>
    <xf numFmtId="0" fontId="1" fillId="9" borderId="16" xfId="7" applyFont="1" applyFill="1" applyBorder="1" applyAlignment="1" applyProtection="1">
      <alignment horizontal="left" vertical="top"/>
      <protection locked="0"/>
    </xf>
    <xf numFmtId="2" fontId="11" fillId="0" borderId="68" xfId="7" applyNumberFormat="1" applyBorder="1" applyAlignment="1" applyProtection="1">
      <alignment horizontal="center" vertical="center"/>
      <protection locked="0"/>
    </xf>
    <xf numFmtId="2" fontId="11" fillId="0" borderId="56" xfId="7" applyNumberFormat="1" applyBorder="1" applyAlignment="1" applyProtection="1">
      <alignment horizontal="center" vertical="center"/>
      <protection locked="0"/>
    </xf>
    <xf numFmtId="2" fontId="11" fillId="0" borderId="67" xfId="7" applyNumberFormat="1" applyBorder="1" applyAlignment="1" applyProtection="1">
      <alignment horizontal="center" vertical="center"/>
      <protection locked="0"/>
    </xf>
    <xf numFmtId="2" fontId="11" fillId="0" borderId="42" xfId="7" applyNumberFormat="1" applyBorder="1" applyAlignment="1" applyProtection="1">
      <alignment horizontal="center" vertical="center"/>
      <protection locked="0"/>
    </xf>
    <xf numFmtId="0" fontId="12" fillId="11" borderId="46" xfId="7" applyFont="1" applyFill="1" applyBorder="1" applyAlignment="1" applyProtection="1">
      <alignment horizontal="right" vertical="top"/>
      <protection locked="0"/>
    </xf>
    <xf numFmtId="0" fontId="12" fillId="11" borderId="77" xfId="7" applyFont="1" applyFill="1" applyBorder="1" applyAlignment="1" applyProtection="1">
      <alignment horizontal="right" vertical="top"/>
      <protection locked="0"/>
    </xf>
    <xf numFmtId="2" fontId="11" fillId="0" borderId="78" xfId="7" applyNumberFormat="1" applyBorder="1" applyAlignment="1" applyProtection="1">
      <alignment horizontal="center" vertical="center"/>
      <protection locked="0"/>
    </xf>
    <xf numFmtId="2" fontId="11" fillId="0" borderId="44" xfId="7" applyNumberFormat="1" applyBorder="1" applyAlignment="1" applyProtection="1">
      <alignment horizontal="center" vertical="center"/>
      <protection locked="0"/>
    </xf>
    <xf numFmtId="0" fontId="4" fillId="2" borderId="27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 vertical="center"/>
    </xf>
    <xf numFmtId="0" fontId="14" fillId="13" borderId="27" xfId="5" applyFont="1" applyFill="1" applyBorder="1">
      <alignment horizontal="center" vertical="center" wrapText="1"/>
    </xf>
    <xf numFmtId="0" fontId="14" fillId="17" borderId="27" xfId="4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14" fillId="15" borderId="27" xfId="6" applyFont="1" applyFill="1" applyBorder="1" applyAlignment="1">
      <alignment horizontal="center" vertical="center" wrapText="1"/>
    </xf>
    <xf numFmtId="0" fontId="15" fillId="16" borderId="27" xfId="3" applyNumberFormat="1" applyFont="1" applyFill="1" applyBorder="1">
      <alignment horizontal="center" vertical="center" wrapText="1"/>
    </xf>
    <xf numFmtId="49" fontId="15" fillId="16" borderId="27" xfId="3" applyFont="1" applyFill="1" applyBorder="1">
      <alignment horizontal="center" vertical="center" wrapText="1"/>
    </xf>
    <xf numFmtId="164" fontId="24" fillId="0" borderId="3" xfId="7" applyNumberFormat="1" applyFont="1" applyBorder="1" applyAlignment="1">
      <alignment horizontal="center" vertical="center"/>
    </xf>
    <xf numFmtId="164" fontId="24" fillId="0" borderId="0" xfId="7" applyNumberFormat="1" applyFont="1" applyAlignment="1">
      <alignment horizontal="center" vertical="center"/>
    </xf>
    <xf numFmtId="0" fontId="26" fillId="9" borderId="33" xfId="7" applyFont="1" applyFill="1" applyBorder="1" applyAlignment="1">
      <alignment horizontal="center" vertical="center"/>
    </xf>
    <xf numFmtId="0" fontId="26" fillId="9" borderId="34" xfId="7" applyFont="1" applyFill="1" applyBorder="1" applyAlignment="1">
      <alignment horizontal="center" vertical="center"/>
    </xf>
    <xf numFmtId="0" fontId="26" fillId="9" borderId="35" xfId="7" applyFont="1" applyFill="1" applyBorder="1" applyAlignment="1">
      <alignment horizontal="center" vertical="center"/>
    </xf>
    <xf numFmtId="9" fontId="20" fillId="9" borderId="58" xfId="7" applyNumberFormat="1" applyFont="1" applyFill="1" applyBorder="1" applyAlignment="1">
      <alignment horizontal="center" vertical="center"/>
    </xf>
    <xf numFmtId="9" fontId="20" fillId="9" borderId="39" xfId="7" applyNumberFormat="1" applyFont="1" applyFill="1" applyBorder="1" applyAlignment="1">
      <alignment horizontal="center" vertical="center"/>
    </xf>
    <xf numFmtId="0" fontId="20" fillId="9" borderId="8" xfId="7" applyFont="1" applyFill="1" applyBorder="1" applyAlignment="1">
      <alignment horizontal="center" vertical="center"/>
    </xf>
    <xf numFmtId="0" fontId="20" fillId="9" borderId="7" xfId="7" applyFont="1" applyFill="1" applyBorder="1" applyAlignment="1">
      <alignment horizontal="center" vertical="center"/>
    </xf>
    <xf numFmtId="0" fontId="20" fillId="9" borderId="37" xfId="7" applyFont="1" applyFill="1" applyBorder="1" applyAlignment="1">
      <alignment horizontal="center" vertical="center"/>
    </xf>
    <xf numFmtId="0" fontId="20" fillId="9" borderId="28" xfId="7" applyFont="1" applyFill="1" applyBorder="1" applyAlignment="1">
      <alignment horizontal="center" vertical="center"/>
    </xf>
    <xf numFmtId="0" fontId="26" fillId="9" borderId="8" xfId="7" applyFont="1" applyFill="1" applyBorder="1" applyAlignment="1">
      <alignment horizontal="center" vertical="center"/>
    </xf>
    <xf numFmtId="0" fontId="26" fillId="9" borderId="5" xfId="7" applyFont="1" applyFill="1" applyBorder="1" applyAlignment="1">
      <alignment horizontal="center" vertical="center"/>
    </xf>
    <xf numFmtId="0" fontId="26" fillId="9" borderId="7" xfId="7" applyFont="1" applyFill="1" applyBorder="1" applyAlignment="1">
      <alignment horizontal="center" vertical="center"/>
    </xf>
    <xf numFmtId="0" fontId="26" fillId="9" borderId="59" xfId="7" applyFont="1" applyFill="1" applyBorder="1" applyAlignment="1">
      <alignment horizontal="center" vertical="center"/>
    </xf>
    <xf numFmtId="0" fontId="26" fillId="9" borderId="60" xfId="7" applyFont="1" applyFill="1" applyBorder="1" applyAlignment="1">
      <alignment horizontal="center" vertical="center"/>
    </xf>
    <xf numFmtId="0" fontId="26" fillId="9" borderId="61" xfId="7" applyFont="1" applyFill="1" applyBorder="1" applyAlignment="1">
      <alignment horizontal="center" vertical="center"/>
    </xf>
    <xf numFmtId="0" fontId="20" fillId="9" borderId="15" xfId="7" applyFont="1" applyFill="1" applyBorder="1" applyAlignment="1">
      <alignment horizontal="center" vertical="center" wrapText="1"/>
    </xf>
    <xf numFmtId="0" fontId="20" fillId="9" borderId="17" xfId="7" applyFont="1" applyFill="1" applyBorder="1" applyAlignment="1">
      <alignment horizontal="center" vertical="center" wrapText="1"/>
    </xf>
    <xf numFmtId="0" fontId="20" fillId="9" borderId="16" xfId="7" applyFont="1" applyFill="1" applyBorder="1" applyAlignment="1">
      <alignment horizontal="center" vertical="center" wrapText="1"/>
    </xf>
    <xf numFmtId="0" fontId="20" fillId="9" borderId="23" xfId="7" applyFont="1" applyFill="1" applyBorder="1" applyAlignment="1">
      <alignment horizontal="center" vertical="center" wrapText="1"/>
    </xf>
    <xf numFmtId="0" fontId="20" fillId="9" borderId="6" xfId="7" applyFont="1" applyFill="1" applyBorder="1" applyAlignment="1">
      <alignment horizontal="center" vertical="center" wrapText="1"/>
    </xf>
    <xf numFmtId="0" fontId="20" fillId="9" borderId="24" xfId="7" applyFont="1" applyFill="1" applyBorder="1" applyAlignment="1">
      <alignment horizontal="center" vertical="center" wrapText="1"/>
    </xf>
    <xf numFmtId="9" fontId="20" fillId="9" borderId="14" xfId="7" applyNumberFormat="1" applyFont="1" applyFill="1" applyBorder="1" applyAlignment="1">
      <alignment horizontal="center" vertical="center"/>
    </xf>
    <xf numFmtId="9" fontId="20" fillId="9" borderId="72" xfId="7" applyNumberFormat="1" applyFont="1" applyFill="1" applyBorder="1" applyAlignment="1">
      <alignment horizontal="center" vertical="center"/>
    </xf>
    <xf numFmtId="9" fontId="20" fillId="9" borderId="20" xfId="7" applyNumberFormat="1" applyFont="1" applyFill="1" applyBorder="1" applyAlignment="1">
      <alignment horizontal="center" vertical="center"/>
    </xf>
    <xf numFmtId="9" fontId="20" fillId="9" borderId="15" xfId="7" applyNumberFormat="1" applyFont="1" applyFill="1" applyBorder="1" applyAlignment="1">
      <alignment horizontal="center" vertical="center"/>
    </xf>
    <xf numFmtId="9" fontId="20" fillId="9" borderId="18" xfId="7" applyNumberFormat="1" applyFont="1" applyFill="1" applyBorder="1" applyAlignment="1">
      <alignment horizontal="center" vertical="center"/>
    </xf>
    <xf numFmtId="164" fontId="27" fillId="0" borderId="43" xfId="7" applyNumberFormat="1" applyFont="1" applyBorder="1" applyAlignment="1">
      <alignment horizontal="center" vertical="center"/>
    </xf>
    <xf numFmtId="164" fontId="27" fillId="0" borderId="44" xfId="7" applyNumberFormat="1" applyFont="1" applyBorder="1" applyAlignment="1">
      <alignment horizontal="center" vertical="center"/>
    </xf>
    <xf numFmtId="0" fontId="26" fillId="9" borderId="10" xfId="7" applyFont="1" applyFill="1" applyBorder="1" applyAlignment="1">
      <alignment horizontal="center" vertical="center"/>
    </xf>
    <xf numFmtId="0" fontId="26" fillId="9" borderId="22" xfId="7" applyFont="1" applyFill="1" applyBorder="1" applyAlignment="1">
      <alignment horizontal="center" vertical="center"/>
    </xf>
    <xf numFmtId="0" fontId="26" fillId="9" borderId="11" xfId="7" applyFont="1" applyFill="1" applyBorder="1" applyAlignment="1">
      <alignment horizontal="center" vertical="center"/>
    </xf>
  </cellXfs>
  <cellStyles count="13">
    <cellStyle name="0" xfId="6" xr:uid="{2FDF05C8-9B4E-4F0D-840A-E3B7D05D5049}"/>
    <cellStyle name="1" xfId="5" xr:uid="{B2AE1ED9-9EB2-484C-9A3B-4C0EBC083504}"/>
    <cellStyle name="2" xfId="3" xr:uid="{AC674608-5971-44EE-9330-4BB37BDCF5C1}"/>
    <cellStyle name="3" xfId="4" xr:uid="{9CF515FE-31C4-4355-825B-8563DA1322CD}"/>
    <cellStyle name="Normal" xfId="0" builtinId="0"/>
    <cellStyle name="Normal 2" xfId="7" xr:uid="{794E575A-5A7B-4142-8B4F-6F5F216C9EE7}"/>
    <cellStyle name="Prosent" xfId="12" builtinId="5"/>
    <cellStyle name="Prosent 2" xfId="8" xr:uid="{8FD383E0-BC12-4D5A-8293-AF8E44DC47C5}"/>
    <cellStyle name="score 1" xfId="1" xr:uid="{58442A77-9657-4AF5-8D8C-6094F043CFBA}"/>
    <cellStyle name="Score 2" xfId="2" xr:uid="{FC48B35C-EEB8-47E3-B9B5-9A8108673964}"/>
    <cellStyle name="Stil 1" xfId="9" xr:uid="{FD4A6092-B5D8-434E-BA52-CEF6E5B9B5D7}"/>
    <cellStyle name="Stil 2" xfId="10" xr:uid="{DC4AC12E-8537-457D-94A7-A5CE78D99659}"/>
    <cellStyle name="Stil 3" xfId="11" xr:uid="{D0875550-38F4-4CDF-8313-A356414A0C79}"/>
  </cellStyles>
  <dxfs count="790">
    <dxf>
      <fill>
        <patternFill patternType="mediumGray">
          <fgColor theme="3" tint="0.39994506668294322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5"/>
        </patternFill>
      </fill>
    </dxf>
    <dxf>
      <fill>
        <patternFill>
          <bgColor rgb="FFC00000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lightDown">
          <fgColor rgb="FFFF4F4F"/>
          <bgColor rgb="FFFF0000"/>
        </patternFill>
      </fill>
    </dxf>
    <dxf>
      <fill>
        <patternFill patternType="lightDown">
          <fgColor rgb="FFFF4F4F"/>
          <bgColor rgb="FFFF0000"/>
        </patternFill>
      </fill>
    </dxf>
    <dxf>
      <fill>
        <patternFill patternType="lightDown">
          <fgColor rgb="FFFFC000"/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mediumGray">
          <fgColor theme="3" tint="0.39994506668294322"/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mediumGray">
          <fgColor theme="3" tint="0.39994506668294322"/>
        </patternFill>
      </fill>
    </dxf>
    <dxf>
      <fill>
        <patternFill patternType="mediumGray">
          <fgColor theme="3" tint="0.39994506668294322"/>
          <bgColor auto="1"/>
        </patternFill>
      </fill>
    </dxf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theme="5"/>
        </patternFill>
      </fill>
    </dxf>
    <dxf>
      <font>
        <color theme="1"/>
      </font>
      <fill>
        <patternFill>
          <bgColor theme="9"/>
        </patternFill>
      </fill>
    </dxf>
    <dxf>
      <font>
        <color theme="1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theme="5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 patternType="gray125">
          <fgColor rgb="FF2F6483"/>
          <bgColor rgb="FFCCE3EA"/>
        </patternFill>
      </fill>
    </dxf>
    <dxf>
      <fill>
        <patternFill patternType="gray125">
          <fgColor rgb="FF2F6483"/>
          <bgColor rgb="FFCCE3EA"/>
        </patternFill>
      </fill>
    </dxf>
  </dxfs>
  <tableStyles count="0" defaultTableStyle="TableStyleMedium2" defaultPivotStyle="PivotStyleLight16"/>
  <colors>
    <mruColors>
      <color rgb="FFBDE3EA"/>
      <color rgb="FF2F6483"/>
      <color rgb="FFCCE3EB"/>
      <color rgb="FFCAE8EE"/>
      <color rgb="FF000000"/>
      <color rgb="FFBFDB57"/>
      <color rgb="FFFF5757"/>
      <color rgb="FFFF7A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Kvalitetsfordeling på anleggsnivå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8E6-40E1-B1F2-4F19BADED30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8E6-40E1-B1F2-4F19BADED30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8E6-40E1-B1F2-4F19BADED30D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8E6-40E1-B1F2-4F19BADED3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Beregningsgrunnlag!$J$39:$M$39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E6-40E1-B1F2-4F19BADED30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13480215603961"/>
          <c:y val="0.33143247660080227"/>
          <c:w val="0.27343302118780893"/>
          <c:h val="0.3431725449413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5-49BE-B224-06CB1D62DAF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55-49BE-B224-06CB1D62DAF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455-49BE-B224-06CB1D62DAF9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55-49BE-B224-06CB1D62DA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Beregningsgrunnlag!$J$24:$M$24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55-49BE-B224-06CB1D62DAF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80-9D11-C40D69AB924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80-9D11-C40D69AB924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80-9D11-C40D69AB9243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80-9D11-C40D69AB92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Beregningsgrunnlag!$J$25:$M$25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80-9D11-C40D69AB924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56-4CCF-89E0-E317CF72A10E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56-4CCF-89E0-E317CF72A10E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956-4CCF-89E0-E317CF72A10E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56-4CCF-89E0-E317CF72A1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Beregningsgrunnlag!$J$26:$M$26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56-4CCF-89E0-E317CF72A10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27-4BE4-8728-EADC172B08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27-4BE4-8728-EADC172B082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27-4BE4-8728-EADC172B0820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27-4BE4-8728-EADC172B08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Beregningsgrunnlag!$J$27:$M$27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D27-4BE4-8728-EADC172B082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</a:t>
            </a:r>
            <a:r>
              <a:rPr lang="nb-NO" sz="1800" baseline="0"/>
              <a:t>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0-4FDC-A184-2927EAD67D5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10-4FDC-A184-2927EAD67D5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10-4FDC-A184-2927EAD67D54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10-4FDC-A184-2927EAD67D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Beregningsgrunnlag!$J$28:$M$28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10-4FDC-A184-2927EAD67D5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D0-4EC6-B5ED-377DEFE401C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D0-4EC6-B5ED-377DEFE401C7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D0-4EC6-B5ED-377DEFE401C7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D0-4EC6-B5ED-377DEFE401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Beregningsgrunnlag!$J$36:$M$36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D0-4EC6-B5ED-377DEFE401C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8F-4AB2-B2BE-C2FF152B1AD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8F-4AB2-B2BE-C2FF152B1AD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8F-4AB2-B2BE-C2FF152B1AD4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8F-4AB2-B2BE-C2FF152B1A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Beregningsgrunnlag!$J$37:$M$37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8F-4AB2-B2BE-C2FF152B1AD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3C-4DDB-96A2-3B94D874839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3C-4DDB-96A2-3B94D874839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3C-4DDB-96A2-3B94D8748399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3C-4DDB-96A2-3B94D87483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Beregningsgrunnlag!$J$38:$M$38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3C-4DDB-96A2-3B94D874839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BD-4B39-B452-78957FF0C83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BD-4B39-B452-78957FF0C83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BD-4B39-B452-78957FF0C83C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BD-4B39-B452-78957FF0C8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Beregningsgrunnlag!$J$31:$M$31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BD-4B39-B452-78957FF0C83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chemeClr val="accent6"/>
            </a:solidFill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D1-42D7-90A3-47B897A11B8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D1-42D7-90A3-47B897A11B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D1-42D7-90A3-47B897A11B8D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D1-42D7-90A3-47B897A11B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Beregningsgrunnlag!$J$29:$M$29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D1-42D7-90A3-47B897A11B8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 b="0" baseline="0"/>
              <a:t>Sugekoppdeformiteter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3008314605488422E-2"/>
          <c:y val="0.25373463831039811"/>
          <c:w val="0.47985233349877038"/>
          <c:h val="0.62080604410430007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67-4B43-AE3D-62225D970BC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67-4B43-AE3D-62225D970BC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67-4B43-AE3D-62225D970BCA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67-4B43-AE3D-62225D970B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Beregningsgrunnlag!$F$45:$I$45</c:f>
              <c:strCache>
                <c:ptCount val="4"/>
                <c:pt idx="0">
                  <c:v>Ingen deformitet (0)</c:v>
                </c:pt>
                <c:pt idx="1">
                  <c:v>Mild deformitet (1)</c:v>
                </c:pt>
                <c:pt idx="2">
                  <c:v>Tydelig deformitet (2) </c:v>
                </c:pt>
                <c:pt idx="3">
                  <c:v>Alvorlig deformitet (3)</c:v>
                </c:pt>
              </c:strCache>
            </c:strRef>
          </c:cat>
          <c:val>
            <c:numRef>
              <c:f>Beregningsgrunnlag!$F$61:$I$61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89-40D8-92CE-085B55219F5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988163904911145"/>
          <c:y val="0.29536934483687571"/>
          <c:w val="0.47011835443381422"/>
          <c:h val="0.44154108670294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8-488A-8D46-F4B400E4BE55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A8-488A-8D46-F4B400E4BE5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A8-488A-8D46-F4B400E4BE55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A8-488A-8D46-F4B400E4BE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Beregningsgrunnlag!$J$30:$M$30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A8-488A-8D46-F4B400E4BE5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27-45FF-82D6-08EFCAD97565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27-45FF-82D6-08EFCAD9756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27-45FF-82D6-08EFCAD97565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5FF-82D6-08EFCAD975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Beregningsgrunnlag!$J$35:$M$35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27-45FF-82D6-08EFCAD9756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</a:t>
            </a:r>
            <a:r>
              <a:rPr lang="nb-NO" sz="1800" baseline="0"/>
              <a:t>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6C-40F2-8F4E-386BF92F524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6C-40F2-8F4E-386BF92F524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6C-40F2-8F4E-386BF92F524D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C-40F2-8F4E-386BF92F52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Beregningsgrunnlag!$J$32:$M$32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6C-40F2-8F4E-386BF92F524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DB-4734-B81F-D9F0D3D930E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DB-4734-B81F-D9F0D3D930EB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DB-4734-B81F-D9F0D3D930EB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DB-4734-B81F-D9F0D3D930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Beregningsgrunnlag!$J$33:$M$33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DB-4734-B81F-D9F0D3D930E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nb-NO" sz="1800"/>
              <a:t>Kar 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2-43FF-877A-2CEBC79DD0E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D2-43FF-877A-2CEBC79DD0E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D2-43FF-877A-2CEBC79DD0E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2-43FF-877A-2CEBC79DD0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Beregningsgrunnlag!$J$23:$M$23</c:f>
              <c:strCache>
                <c:ptCount val="4"/>
                <c:pt idx="0">
                  <c:v>0 (God)</c:v>
                </c:pt>
                <c:pt idx="1">
                  <c:v>1 (Noe redusert)</c:v>
                </c:pt>
                <c:pt idx="2">
                  <c:v>2 (Tydelig redusert)</c:v>
                </c:pt>
                <c:pt idx="3">
                  <c:v>3 (Alvorlig redusert)</c:v>
                </c:pt>
              </c:strCache>
            </c:strRef>
          </c:cat>
          <c:val>
            <c:numRef>
              <c:f>Beregningsgrunnlag!$J$34:$M$34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D2-43FF-877A-2CEBC79DD0E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Andre</a:t>
            </a:r>
            <a:r>
              <a:rPr lang="nb-NO" sz="2000" baseline="0"/>
              <a:t> deformiteter</a:t>
            </a:r>
            <a:endParaRPr lang="nb-NO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2492359328287713E-2"/>
          <c:y val="0.25981909286132621"/>
          <c:w val="0.47812800764622859"/>
          <c:h val="0.62213372088819474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6C-47DC-8AD3-FB4A71125DF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6C-47DC-8AD3-FB4A71125DF7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245-420A-B955-64392A5814B1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45-420A-B955-64392A581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Beregningsgrunnlag!$J$45:$M$45</c:f>
              <c:strCache>
                <c:ptCount val="4"/>
                <c:pt idx="0">
                  <c:v>Ingen deformitet (0)</c:v>
                </c:pt>
                <c:pt idx="1">
                  <c:v>Mild deformitet (1)</c:v>
                </c:pt>
                <c:pt idx="2">
                  <c:v>Tydelig deformitet (2) </c:v>
                </c:pt>
                <c:pt idx="3">
                  <c:v>Alvorlig deformitet (3)</c:v>
                </c:pt>
              </c:strCache>
            </c:strRef>
          </c:cat>
          <c:val>
            <c:numRef>
              <c:f>Beregningsgrunnlag!$J$61:$M$61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C-47DC-8AD3-FB4A71125DF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727136331810752"/>
          <c:y val="0.30149512302697695"/>
          <c:w val="0.48039520332522023"/>
          <c:h val="0.426597832295756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Halefinne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3101095413503837E-2"/>
          <c:y val="0.25003448949046658"/>
          <c:w val="0.49616882570885223"/>
          <c:h val="0.64170292762991399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9-440D-B272-B26C2FD5619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89-440D-B272-B26C2FD5619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89-440D-B272-B26C2FD5619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89-440D-B272-B26C2FD561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Beregningsgrunnlag!$F$65:$I$65</c:f>
              <c:strCache>
                <c:ptCount val="4"/>
                <c:pt idx="0">
                  <c:v>Intakt (0)</c:v>
                </c:pt>
                <c:pt idx="1">
                  <c:v>Mild slitasje (1)</c:v>
                </c:pt>
                <c:pt idx="2">
                  <c:v>Tydelig slitasje (2) </c:v>
                </c:pt>
                <c:pt idx="3">
                  <c:v>Erodert bort (3)</c:v>
                </c:pt>
              </c:strCache>
            </c:strRef>
          </c:cat>
          <c:val>
            <c:numRef>
              <c:f>Beregningsgrunnlag!$F$81:$I$81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9-440D-B272-B26C2FD5619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860760116429052"/>
          <c:y val="0.3036495231484494"/>
          <c:w val="0.42118832596557582"/>
          <c:h val="0.424425488480606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Andre finner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1945758873064063E-2"/>
          <c:y val="0.26462159172252225"/>
          <c:w val="0.49048870505772257"/>
          <c:h val="0.634356738465543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A720-4CDC-BB59-ECA7E9CAF6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A720-4CDC-BB59-ECA7E9CAF68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720-4CDC-BB59-ECA7E9CAF68F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4-A720-4CDC-BB59-ECA7E9CAF6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Beregningsgrunnlag!$J$65:$M$65</c:f>
              <c:strCache>
                <c:ptCount val="4"/>
                <c:pt idx="0">
                  <c:v>Intakt (0)</c:v>
                </c:pt>
                <c:pt idx="1">
                  <c:v>Mild slitasje (1)</c:v>
                </c:pt>
                <c:pt idx="2">
                  <c:v>Tydelig slitasje (2) </c:v>
                </c:pt>
                <c:pt idx="3">
                  <c:v>Erodert bort (3)</c:v>
                </c:pt>
              </c:strCache>
            </c:strRef>
          </c:cat>
          <c:val>
            <c:numRef>
              <c:f>Beregningsgrunnlag!$J$81:$M$81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4D8-4A81-AA83-CBB73FD8D93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3294469977655212"/>
          <c:y val="0.3072173416339487"/>
          <c:w val="0.42828624051151498"/>
          <c:h val="0.40919314837711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Hud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5438398866849206E-2"/>
          <c:y val="0.21746946436164752"/>
          <c:w val="0.46938206476581373"/>
          <c:h val="0.6170984911802227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AA5-4BCE-8C0D-4FA8F3E60F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CAA5-4BCE-8C0D-4FA8F3E60F6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AA5-4BCE-8C0D-4FA8F3E60F69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4-CAA5-4BCE-8C0D-4FA8F3E60F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Beregningsgrunnlag!$F$86:$I$86</c:f>
              <c:strCache>
                <c:ptCount val="4"/>
                <c:pt idx="0">
                  <c:v>Ingen slitasjer (0)</c:v>
                </c:pt>
                <c:pt idx="1">
                  <c:v>Antydning til slitasje (1)</c:v>
                </c:pt>
                <c:pt idx="2">
                  <c:v>Betydelige slitasje (2)</c:v>
                </c:pt>
                <c:pt idx="3">
                  <c:v>Omfattende slitasje (3)</c:v>
                </c:pt>
              </c:strCache>
            </c:strRef>
          </c:cat>
          <c:val>
            <c:numRef>
              <c:f>Beregningsgrunnlag!$F$102:$I$102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AD-4990-B076-3DE9977A272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48937927650106233"/>
          <c:y val="0.29222246660508217"/>
          <c:w val="0.51062072349893772"/>
          <c:h val="0.438120793560022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Øye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4098845286122309E-2"/>
          <c:y val="0.21359785334095807"/>
          <c:w val="0.47374831905222331"/>
          <c:h val="0.62504435548908344"/>
        </c:manualLayout>
      </c:layout>
      <c:pieChart>
        <c:varyColors val="1"/>
        <c:ser>
          <c:idx val="0"/>
          <c:order val="0"/>
          <c:tx>
            <c:strRef>
              <c:f>Beregningsgrunnlag!$F$104</c:f>
              <c:strCache>
                <c:ptCount val="1"/>
                <c:pt idx="0">
                  <c:v>Høyre øye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51C3-4B3C-8B6E-CD6F15B7A9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51C3-4B3C-8B6E-CD6F15B7A9F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1C3-4B3C-8B6E-CD6F15B7A9FA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4-51C3-4B3C-8B6E-CD6F15B7A9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Beregningsgrunnlag!$F$106:$I$106</c:f>
              <c:strCache>
                <c:ptCount val="4"/>
                <c:pt idx="0">
                  <c:v>Ingen skade/ blødning (0)</c:v>
                </c:pt>
                <c:pt idx="1">
                  <c:v>Mild skade/ blødning (1)</c:v>
                </c:pt>
                <c:pt idx="2">
                  <c:v>Moderat skade/ blødning (2)</c:v>
                </c:pt>
                <c:pt idx="3">
                  <c:v>Alvorlig skade/ blødning (3)</c:v>
                </c:pt>
              </c:strCache>
            </c:strRef>
          </c:cat>
          <c:val>
            <c:numRef>
              <c:f>Beregningsgrunnlag!$F$122:$I$122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55-47BD-9C23-7387F87D9882}"/>
            </c:ext>
          </c:extLst>
        </c:ser>
        <c:ser>
          <c:idx val="1"/>
          <c:order val="1"/>
          <c:tx>
            <c:strRef>
              <c:f>Beregningsgrunnlag!$J$104</c:f>
              <c:strCache>
                <c:ptCount val="1"/>
                <c:pt idx="0">
                  <c:v>Venstre øye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Beregningsgrunnlag!$F$106:$I$106</c:f>
              <c:strCache>
                <c:ptCount val="4"/>
                <c:pt idx="0">
                  <c:v>Ingen skade/ blødning (0)</c:v>
                </c:pt>
                <c:pt idx="1">
                  <c:v>Mild skade/ blødning (1)</c:v>
                </c:pt>
                <c:pt idx="2">
                  <c:v>Moderat skade/ blødning (2)</c:v>
                </c:pt>
                <c:pt idx="3">
                  <c:v>Alvorlig skade/ blødning (3)</c:v>
                </c:pt>
              </c:strCache>
            </c:strRef>
          </c:cat>
          <c:val>
            <c:numRef>
              <c:f>Beregningsgrunnlag!$J$122:$M$122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55-47BD-9C23-7387F87D988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2151768746040739"/>
          <c:y val="0.19802431120690919"/>
          <c:w val="0.43049333733426681"/>
          <c:h val="0.65548263171014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Katarakt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2536580871500465E-2"/>
          <c:y val="0.22728808340298245"/>
          <c:w val="0.46081521807190762"/>
          <c:h val="0.60430328890452945"/>
        </c:manualLayout>
      </c:layout>
      <c:pieChart>
        <c:varyColors val="1"/>
        <c:ser>
          <c:idx val="0"/>
          <c:order val="0"/>
          <c:tx>
            <c:strRef>
              <c:f>Beregningsgrunnlag!$F$124</c:f>
              <c:strCache>
                <c:ptCount val="1"/>
                <c:pt idx="0">
                  <c:v>Katarakt H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073E-40BF-88DC-CF2D548628E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073E-40BF-88DC-CF2D548628E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073E-40BF-88DC-CF2D548628E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4-073E-40BF-88DC-CF2D548628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Beregningsgrunnlag!$J$126:$M$126</c:f>
              <c:strCache>
                <c:ptCount val="4"/>
                <c:pt idx="0">
                  <c:v>Ingen (0)</c:v>
                </c:pt>
                <c:pt idx="1">
                  <c:v>&lt;10% dekning (1)</c:v>
                </c:pt>
                <c:pt idx="2">
                  <c:v>10-50 % dekning (2)</c:v>
                </c:pt>
                <c:pt idx="3">
                  <c:v>&gt;=50 % dekning (3)</c:v>
                </c:pt>
              </c:strCache>
            </c:strRef>
          </c:cat>
          <c:val>
            <c:numRef>
              <c:f>Beregningsgrunnlag!$F$142:$I$142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D8-407A-97B1-90A4B69B40AE}"/>
            </c:ext>
          </c:extLst>
        </c:ser>
        <c:ser>
          <c:idx val="1"/>
          <c:order val="1"/>
          <c:tx>
            <c:strRef>
              <c:f>Beregningsgrunnlag!$J$124</c:f>
              <c:strCache>
                <c:ptCount val="1"/>
                <c:pt idx="0">
                  <c:v>Katarakt V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Beregningsgrunnlag!$J$126:$M$126</c:f>
              <c:strCache>
                <c:ptCount val="4"/>
                <c:pt idx="0">
                  <c:v>Ingen (0)</c:v>
                </c:pt>
                <c:pt idx="1">
                  <c:v>&lt;10% dekning (1)</c:v>
                </c:pt>
                <c:pt idx="2">
                  <c:v>10-50 % dekning (2)</c:v>
                </c:pt>
                <c:pt idx="3">
                  <c:v>&gt;=50 % dekning (3)</c:v>
                </c:pt>
              </c:strCache>
            </c:strRef>
          </c:cat>
          <c:val>
            <c:numRef>
              <c:f>Beregningsgrunnlag!$J$142:$M$142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D8-407A-97B1-90A4B69B40A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2530918640993118"/>
          <c:y val="0.2887963166615346"/>
          <c:w val="0.43014144842182095"/>
          <c:h val="0.409436795260927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 sz="2000"/>
              <a:t>Hold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3792549470720094E-2"/>
          <c:y val="0.22171234182319388"/>
          <c:w val="0.47814763662255555"/>
          <c:h val="0.6270326544377483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CE4-460B-9187-61897B4B147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317-4F45-801E-9686901A848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5-C317-4F45-801E-9686901A8485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6-C317-4F45-801E-9686901A84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Beregningsgrunnlag!$J$86:$M$86</c:f>
              <c:strCache>
                <c:ptCount val="4"/>
                <c:pt idx="0">
                  <c:v>Godt hold (0)</c:v>
                </c:pt>
                <c:pt idx="1">
                  <c:v>Noe avmagret (1)</c:v>
                </c:pt>
                <c:pt idx="2">
                  <c:v>Tydelig avmagret (2)</c:v>
                </c:pt>
                <c:pt idx="3">
                  <c:v>Alvorlig avmagret (3)</c:v>
                </c:pt>
              </c:strCache>
            </c:strRef>
          </c:cat>
          <c:val>
            <c:numRef>
              <c:f>Beregningsgrunnlag!$J$102:$M$102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7-4F45-801E-9686901A848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1569479951410369"/>
          <c:y val="0.30610712767049369"/>
          <c:w val="0.46654149000605694"/>
          <c:h val="0.3845703526189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rgbClr val="BDE3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image" Target="../media/image1.png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914400</xdr:colOff>
      <xdr:row>41</xdr:row>
      <xdr:rowOff>38100</xdr:rowOff>
    </xdr:from>
    <xdr:to>
      <xdr:col>19</xdr:col>
      <xdr:colOff>209550</xdr:colOff>
      <xdr:row>57</xdr:row>
      <xdr:rowOff>76200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F4894A8-0A15-4D9F-9AA2-38BCD87AD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147138</xdr:colOff>
      <xdr:row>96</xdr:row>
      <xdr:rowOff>185419</xdr:rowOff>
    </xdr:from>
    <xdr:to>
      <xdr:col>7</xdr:col>
      <xdr:colOff>931338</xdr:colOff>
      <xdr:row>111</xdr:row>
      <xdr:rowOff>78739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736A091-50AD-4747-AFC7-F94CF759D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164646</xdr:colOff>
      <xdr:row>96</xdr:row>
      <xdr:rowOff>184150</xdr:rowOff>
    </xdr:from>
    <xdr:to>
      <xdr:col>11</xdr:col>
      <xdr:colOff>758346</xdr:colOff>
      <xdr:row>111</xdr:row>
      <xdr:rowOff>69850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74E5D12-AA1D-4986-82DD-EA46EEBA1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26760</xdr:colOff>
      <xdr:row>96</xdr:row>
      <xdr:rowOff>184150</xdr:rowOff>
    </xdr:from>
    <xdr:to>
      <xdr:col>15</xdr:col>
      <xdr:colOff>878996</xdr:colOff>
      <xdr:row>111</xdr:row>
      <xdr:rowOff>69850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04E9C70-5127-4FAF-8074-99DA2349E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102053</xdr:colOff>
      <xdr:row>96</xdr:row>
      <xdr:rowOff>170543</xdr:rowOff>
    </xdr:from>
    <xdr:to>
      <xdr:col>19</xdr:col>
      <xdr:colOff>954289</xdr:colOff>
      <xdr:row>111</xdr:row>
      <xdr:rowOff>56243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6A8966F-4B95-46D2-8D4D-4FC4A24E6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145143</xdr:colOff>
      <xdr:row>113</xdr:row>
      <xdr:rowOff>77107</xdr:rowOff>
    </xdr:from>
    <xdr:to>
      <xdr:col>7</xdr:col>
      <xdr:colOff>929343</xdr:colOff>
      <xdr:row>127</xdr:row>
      <xdr:rowOff>153307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A33BAA0-C14E-4D55-ABA2-120B4AE3A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183696</xdr:colOff>
      <xdr:row>113</xdr:row>
      <xdr:rowOff>77108</xdr:rowOff>
    </xdr:from>
    <xdr:to>
      <xdr:col>11</xdr:col>
      <xdr:colOff>777396</xdr:colOff>
      <xdr:row>127</xdr:row>
      <xdr:rowOff>153308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C550AA1-1797-460B-830C-64B073075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43089</xdr:colOff>
      <xdr:row>113</xdr:row>
      <xdr:rowOff>77107</xdr:rowOff>
    </xdr:from>
    <xdr:to>
      <xdr:col>15</xdr:col>
      <xdr:colOff>895325</xdr:colOff>
      <xdr:row>127</xdr:row>
      <xdr:rowOff>153307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5C254EC-9BB3-4485-B6A1-92AC1B3A6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106135</xdr:colOff>
      <xdr:row>113</xdr:row>
      <xdr:rowOff>66222</xdr:rowOff>
    </xdr:from>
    <xdr:to>
      <xdr:col>19</xdr:col>
      <xdr:colOff>958371</xdr:colOff>
      <xdr:row>127</xdr:row>
      <xdr:rowOff>142422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42213E60-720C-495B-9B12-C8A29783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195580</xdr:colOff>
      <xdr:row>64</xdr:row>
      <xdr:rowOff>103505</xdr:rowOff>
    </xdr:from>
    <xdr:to>
      <xdr:col>5</xdr:col>
      <xdr:colOff>961705</xdr:colOff>
      <xdr:row>78</xdr:row>
      <xdr:rowOff>158750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F8556C5-F941-47C3-978E-C1EACD183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163195</xdr:colOff>
      <xdr:row>64</xdr:row>
      <xdr:rowOff>88264</xdr:rowOff>
    </xdr:from>
    <xdr:to>
      <xdr:col>7</xdr:col>
      <xdr:colOff>1008695</xdr:colOff>
      <xdr:row>78</xdr:row>
      <xdr:rowOff>158750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3C832562-43CE-4D9C-BFDC-1F706E196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205105</xdr:colOff>
      <xdr:row>64</xdr:row>
      <xdr:rowOff>95250</xdr:rowOff>
    </xdr:from>
    <xdr:to>
      <xdr:col>9</xdr:col>
      <xdr:colOff>1050605</xdr:colOff>
      <xdr:row>78</xdr:row>
      <xdr:rowOff>164250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1190BD1A-AF91-4966-A364-173DFE681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117475</xdr:colOff>
      <xdr:row>64</xdr:row>
      <xdr:rowOff>82550</xdr:rowOff>
    </xdr:from>
    <xdr:to>
      <xdr:col>11</xdr:col>
      <xdr:colOff>835975</xdr:colOff>
      <xdr:row>78</xdr:row>
      <xdr:rowOff>151550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48145702-14E5-4969-9CF4-A6A13611D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36831</xdr:colOff>
      <xdr:row>64</xdr:row>
      <xdr:rowOff>87630</xdr:rowOff>
    </xdr:from>
    <xdr:to>
      <xdr:col>13</xdr:col>
      <xdr:colOff>882331</xdr:colOff>
      <xdr:row>78</xdr:row>
      <xdr:rowOff>156630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F273020B-8506-45A1-A153-4459B6DFA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20320</xdr:colOff>
      <xdr:row>81</xdr:row>
      <xdr:rowOff>40640</xdr:rowOff>
    </xdr:from>
    <xdr:to>
      <xdr:col>13</xdr:col>
      <xdr:colOff>865820</xdr:colOff>
      <xdr:row>92</xdr:row>
      <xdr:rowOff>142865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C7E01757-0A9C-4028-B708-A0735C94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62230</xdr:colOff>
      <xdr:row>81</xdr:row>
      <xdr:rowOff>47625</xdr:rowOff>
    </xdr:from>
    <xdr:to>
      <xdr:col>15</xdr:col>
      <xdr:colOff>907730</xdr:colOff>
      <xdr:row>92</xdr:row>
      <xdr:rowOff>149850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256237C8-6428-4940-B23D-468F1EA75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149225</xdr:colOff>
      <xdr:row>81</xdr:row>
      <xdr:rowOff>50800</xdr:rowOff>
    </xdr:from>
    <xdr:to>
      <xdr:col>17</xdr:col>
      <xdr:colOff>994725</xdr:colOff>
      <xdr:row>92</xdr:row>
      <xdr:rowOff>153025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D3A77E49-E7AD-4956-86CE-E0659D87C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147955</xdr:colOff>
      <xdr:row>64</xdr:row>
      <xdr:rowOff>87630</xdr:rowOff>
    </xdr:from>
    <xdr:to>
      <xdr:col>19</xdr:col>
      <xdr:colOff>993455</xdr:colOff>
      <xdr:row>78</xdr:row>
      <xdr:rowOff>142875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67CD1475-E7E1-4616-8B49-6C9E3693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52070</xdr:colOff>
      <xdr:row>64</xdr:row>
      <xdr:rowOff>88264</xdr:rowOff>
    </xdr:from>
    <xdr:to>
      <xdr:col>15</xdr:col>
      <xdr:colOff>897570</xdr:colOff>
      <xdr:row>78</xdr:row>
      <xdr:rowOff>158750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380DBAB8-E908-42A2-AB9E-A4FAB932F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125730</xdr:colOff>
      <xdr:row>64</xdr:row>
      <xdr:rowOff>95250</xdr:rowOff>
    </xdr:from>
    <xdr:to>
      <xdr:col>17</xdr:col>
      <xdr:colOff>971230</xdr:colOff>
      <xdr:row>78</xdr:row>
      <xdr:rowOff>164250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B44B316D-FEC2-4DEF-BF01-D264F3476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101600</xdr:colOff>
      <xdr:row>81</xdr:row>
      <xdr:rowOff>50800</xdr:rowOff>
    </xdr:from>
    <xdr:to>
      <xdr:col>11</xdr:col>
      <xdr:colOff>820100</xdr:colOff>
      <xdr:row>92</xdr:row>
      <xdr:rowOff>153025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9F27EF96-A56E-4B98-BE71-6A3A2BD11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179706</xdr:colOff>
      <xdr:row>81</xdr:row>
      <xdr:rowOff>40005</xdr:rowOff>
    </xdr:from>
    <xdr:to>
      <xdr:col>5</xdr:col>
      <xdr:colOff>945831</xdr:colOff>
      <xdr:row>92</xdr:row>
      <xdr:rowOff>142230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78E38578-34C1-433D-B10C-A2BB6F302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147320</xdr:colOff>
      <xdr:row>81</xdr:row>
      <xdr:rowOff>40640</xdr:rowOff>
    </xdr:from>
    <xdr:to>
      <xdr:col>7</xdr:col>
      <xdr:colOff>992820</xdr:colOff>
      <xdr:row>92</xdr:row>
      <xdr:rowOff>142865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554C5D9A-48A9-4072-BB11-D104E6608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206375</xdr:colOff>
      <xdr:row>81</xdr:row>
      <xdr:rowOff>47625</xdr:rowOff>
    </xdr:from>
    <xdr:to>
      <xdr:col>9</xdr:col>
      <xdr:colOff>1051875</xdr:colOff>
      <xdr:row>92</xdr:row>
      <xdr:rowOff>149850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24211F31-73C4-4E81-8BC6-717C5BF2C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142875</xdr:colOff>
      <xdr:row>81</xdr:row>
      <xdr:rowOff>47625</xdr:rowOff>
    </xdr:from>
    <xdr:to>
      <xdr:col>19</xdr:col>
      <xdr:colOff>988375</xdr:colOff>
      <xdr:row>92</xdr:row>
      <xdr:rowOff>149850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619D10A6-AEEE-4DA5-B1FD-89B5734B7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18</xdr:col>
      <xdr:colOff>403225</xdr:colOff>
      <xdr:row>83</xdr:row>
      <xdr:rowOff>41275</xdr:rowOff>
    </xdr:from>
    <xdr:to>
      <xdr:col>19</xdr:col>
      <xdr:colOff>804685</xdr:colOff>
      <xdr:row>90</xdr:row>
      <xdr:rowOff>140478</xdr:rowOff>
    </xdr:to>
    <xdr:pic>
      <xdr:nvPicPr>
        <xdr:cNvPr id="32" name="Bilde 31">
          <a:extLst>
            <a:ext uri="{FF2B5EF4-FFF2-40B4-BE49-F238E27FC236}">
              <a16:creationId xmlns:a16="http://schemas.microsoft.com/office/drawing/2014/main" id="{91C51EEC-FD05-4F9D-A56E-F9FA5994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691600" y="22377400"/>
          <a:ext cx="1607960" cy="1762267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0</xdr:row>
      <xdr:rowOff>1</xdr:rowOff>
    </xdr:from>
    <xdr:to>
      <xdr:col>21</xdr:col>
      <xdr:colOff>1</xdr:colOff>
      <xdr:row>19</xdr:row>
      <xdr:rowOff>217457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2CDA9C-5AD8-9F46-AD3B-54E6FDE2A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413" y="1"/>
          <a:ext cx="24436294" cy="39228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3AC83C-5C32-E34F-9478-CBD019385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87FF3-9C99-CA4C-A14F-C515D0C34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95A037-B8A4-2546-8302-7A4843F9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2B6E9-4070-A84D-9316-B1224FD1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A9A95-82AB-614F-A966-2EA169D8D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0F10F-B5B0-1E43-AF3E-A79EDAC03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91750-D678-FB48-8DA2-B378ABA6B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179797</xdr:rowOff>
    </xdr:from>
    <xdr:to>
      <xdr:col>16</xdr:col>
      <xdr:colOff>457200</xdr:colOff>
      <xdr:row>2</xdr:row>
      <xdr:rowOff>307975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A3DF0-5244-B742-8BEC-F56E68DB2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79797"/>
          <a:ext cx="10820400" cy="53457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673100</xdr:colOff>
      <xdr:row>5</xdr:row>
      <xdr:rowOff>165100</xdr:rowOff>
    </xdr:from>
    <xdr:to>
      <xdr:col>12</xdr:col>
      <xdr:colOff>190500</xdr:colOff>
      <xdr:row>51</xdr:row>
      <xdr:rowOff>101381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B594E-F06A-3343-902E-288AD8581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117600"/>
          <a:ext cx="7772400" cy="8699281"/>
        </a:xfrm>
        <a:prstGeom prst="rect">
          <a:avLst/>
        </a:prstGeom>
      </xdr:spPr>
    </xdr:pic>
    <xdr:clientData/>
  </xdr:twoCellAnchor>
  <xdr:twoCellAnchor editAs="oneCell">
    <xdr:from>
      <xdr:col>2</xdr:col>
      <xdr:colOff>218504</xdr:colOff>
      <xdr:row>0</xdr:row>
      <xdr:rowOff>184876</xdr:rowOff>
    </xdr:from>
    <xdr:to>
      <xdr:col>12</xdr:col>
      <xdr:colOff>584200</xdr:colOff>
      <xdr:row>3</xdr:row>
      <xdr:rowOff>39278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72CD2A-EB49-504C-A8EC-A6A90F91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9504" y="184876"/>
          <a:ext cx="8620696" cy="4259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148165</xdr:colOff>
      <xdr:row>32</xdr:row>
      <xdr:rowOff>84666</xdr:rowOff>
    </xdr:from>
    <xdr:to>
      <xdr:col>7</xdr:col>
      <xdr:colOff>84314</xdr:colOff>
      <xdr:row>42</xdr:row>
      <xdr:rowOff>158750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A398B253-FBAE-CC9B-5D38-28D42A30D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165" y="9577916"/>
          <a:ext cx="8381649" cy="197908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22</xdr:row>
      <xdr:rowOff>148167</xdr:rowOff>
    </xdr:from>
    <xdr:to>
      <xdr:col>5</xdr:col>
      <xdr:colOff>1481171</xdr:colOff>
      <xdr:row>29</xdr:row>
      <xdr:rowOff>95251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FE404EF1-DAF5-1C02-C19C-0FA46ABBC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33" y="10922000"/>
          <a:ext cx="6106088" cy="128058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12</xdr:row>
      <xdr:rowOff>105832</xdr:rowOff>
    </xdr:from>
    <xdr:to>
      <xdr:col>5</xdr:col>
      <xdr:colOff>32876</xdr:colOff>
      <xdr:row>16</xdr:row>
      <xdr:rowOff>105832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0627F5AF-6BA6-F4E1-1AEB-8A5C7C2B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001" y="5079999"/>
          <a:ext cx="4509625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529163</xdr:colOff>
      <xdr:row>12</xdr:row>
      <xdr:rowOff>95250</xdr:rowOff>
    </xdr:from>
    <xdr:to>
      <xdr:col>8</xdr:col>
      <xdr:colOff>952500</xdr:colOff>
      <xdr:row>17</xdr:row>
      <xdr:rowOff>157802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7C07AF77-3F8A-8B6E-B9BE-1D11E704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59913" y="5588000"/>
          <a:ext cx="5852587" cy="10150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2C9641-77A9-B9EA-6C14-032F718D5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23875"/>
          <a:ext cx="14459660" cy="7143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108138</xdr:colOff>
      <xdr:row>14</xdr:row>
      <xdr:rowOff>129338</xdr:rowOff>
    </xdr:from>
    <xdr:to>
      <xdr:col>12</xdr:col>
      <xdr:colOff>2032001</xdr:colOff>
      <xdr:row>17</xdr:row>
      <xdr:rowOff>132410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C5BA9-DABD-E24F-AFB1-D357A7CD8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9471" y="2224838"/>
          <a:ext cx="14200530" cy="7015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BDF7A9-69DF-2841-AAB8-FBDCD77F9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AA718-7DDD-8248-A43F-5987A51A7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E21826-7F5D-1448-84F8-14C517D64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CEDD0B-2819-AC47-9E6A-16A18A06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6A533-C21D-9F46-AB88-5350E58E1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D2EA1F-D010-E94A-A493-DBD56259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2</xdr:row>
      <xdr:rowOff>95250</xdr:rowOff>
    </xdr:from>
    <xdr:to>
      <xdr:col>32</xdr:col>
      <xdr:colOff>251534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353EC-C127-7046-A177-8B360421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5374" y="514350"/>
          <a:ext cx="14459660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7D7B-616F-4869-9432-3D07EF101650}">
  <sheetPr>
    <pageSetUpPr fitToPage="1"/>
  </sheetPr>
  <dimension ref="D19:Y138"/>
  <sheetViews>
    <sheetView showGridLines="0" tabSelected="1" zoomScale="44" zoomScaleNormal="50" zoomScalePageLayoutView="80" workbookViewId="0">
      <selection activeCell="C9" sqref="C9"/>
    </sheetView>
  </sheetViews>
  <sheetFormatPr baseColWidth="10" defaultColWidth="12.42578125" defaultRowHeight="15.75" x14ac:dyDescent="0.25"/>
  <cols>
    <col min="1" max="2" width="12.42578125" style="1"/>
    <col min="3" max="3" width="23.42578125" style="1" customWidth="1"/>
    <col min="4" max="4" width="12.42578125" style="1" customWidth="1"/>
    <col min="5" max="5" width="19.28515625" style="1" customWidth="1"/>
    <col min="6" max="9" width="18.140625" style="1" customWidth="1"/>
    <col min="10" max="10" width="20.42578125" style="1" customWidth="1"/>
    <col min="11" max="11" width="20" style="1" customWidth="1"/>
    <col min="12" max="20" width="18.140625" style="1" customWidth="1"/>
    <col min="21" max="21" width="12.42578125" style="1" customWidth="1"/>
    <col min="22" max="16384" width="12.42578125" style="1"/>
  </cols>
  <sheetData>
    <row r="19" spans="4:21" ht="6" customHeight="1" x14ac:dyDescent="0.25"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4:21" s="5" customFormat="1" ht="19.5" thickBot="1" x14ac:dyDescent="0.3">
      <c r="D20" s="3"/>
      <c r="E20" s="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4:21" s="70" customFormat="1" ht="23.25" x14ac:dyDescent="0.35">
      <c r="D21" s="69"/>
      <c r="E21" s="241" t="s">
        <v>0</v>
      </c>
      <c r="F21" s="242"/>
      <c r="G21" s="242"/>
      <c r="H21" s="242"/>
      <c r="I21" s="243"/>
      <c r="J21" s="244" t="s">
        <v>63</v>
      </c>
      <c r="K21" s="245"/>
      <c r="L21" s="245"/>
      <c r="M21" s="245"/>
      <c r="N21" s="245"/>
      <c r="O21" s="246"/>
      <c r="P21" s="245" t="s">
        <v>66</v>
      </c>
      <c r="Q21" s="245"/>
      <c r="R21" s="245"/>
      <c r="S21" s="245"/>
      <c r="T21" s="247"/>
      <c r="U21" s="69"/>
    </row>
    <row r="22" spans="4:21" s="5" customFormat="1" ht="39.75" thickBot="1" x14ac:dyDescent="0.3">
      <c r="D22" s="3"/>
      <c r="E22" s="248"/>
      <c r="F22" s="249"/>
      <c r="G22" s="249"/>
      <c r="H22" s="249"/>
      <c r="I22" s="250"/>
      <c r="J22" s="251"/>
      <c r="K22" s="252"/>
      <c r="L22" s="252"/>
      <c r="M22" s="252"/>
      <c r="N22" s="252"/>
      <c r="O22" s="253"/>
      <c r="P22" s="254"/>
      <c r="Q22" s="249"/>
      <c r="R22" s="249"/>
      <c r="S22" s="249"/>
      <c r="T22" s="255"/>
      <c r="U22" s="3"/>
    </row>
    <row r="23" spans="4:21" s="5" customFormat="1" ht="19.5" thickBot="1" x14ac:dyDescent="0.3">
      <c r="D23" s="3"/>
      <c r="E23" s="4"/>
      <c r="F23" s="4"/>
      <c r="G23" s="4"/>
      <c r="H23" s="4"/>
      <c r="I23" s="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4:21" s="7" customFormat="1" ht="47.45" customHeight="1" x14ac:dyDescent="0.35">
      <c r="D24" s="6"/>
      <c r="E24" s="296" t="s">
        <v>67</v>
      </c>
      <c r="F24" s="297"/>
      <c r="G24" s="297"/>
      <c r="H24" s="297"/>
      <c r="I24" s="298"/>
      <c r="J24" s="260" t="s">
        <v>68</v>
      </c>
      <c r="K24" s="261"/>
      <c r="L24" s="262" t="s">
        <v>115</v>
      </c>
      <c r="M24" s="263"/>
      <c r="N24" s="321" t="s">
        <v>1</v>
      </c>
      <c r="O24" s="322"/>
      <c r="P24" s="321" t="s">
        <v>64</v>
      </c>
      <c r="Q24" s="323"/>
      <c r="R24" s="323"/>
      <c r="S24" s="323"/>
      <c r="T24" s="324"/>
      <c r="U24" s="6"/>
    </row>
    <row r="25" spans="4:21" s="7" customFormat="1" ht="39" customHeight="1" thickBot="1" x14ac:dyDescent="0.3">
      <c r="D25" s="6"/>
      <c r="E25" s="299"/>
      <c r="F25" s="300"/>
      <c r="G25" s="300"/>
      <c r="H25" s="300"/>
      <c r="I25" s="301"/>
      <c r="J25" s="264"/>
      <c r="K25" s="265"/>
      <c r="L25" s="266"/>
      <c r="M25" s="265"/>
      <c r="N25" s="256" t="str">
        <f>+G58</f>
        <v/>
      </c>
      <c r="O25" s="257"/>
      <c r="P25" s="258"/>
      <c r="Q25" s="258"/>
      <c r="R25" s="258"/>
      <c r="S25" s="258"/>
      <c r="T25" s="259"/>
      <c r="U25" s="6"/>
    </row>
    <row r="26" spans="4:21" s="5" customFormat="1" ht="19.5" thickBot="1" x14ac:dyDescent="0.3">
      <c r="D26" s="3"/>
      <c r="E26" s="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4:21" s="72" customFormat="1" ht="33.75" x14ac:dyDescent="0.25">
      <c r="D27" s="71"/>
      <c r="E27" s="315" t="s">
        <v>2</v>
      </c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7"/>
      <c r="U27" s="71"/>
    </row>
    <row r="28" spans="4:21" s="74" customFormat="1" ht="47.25" thickBot="1" x14ac:dyDescent="0.3">
      <c r="D28" s="73"/>
      <c r="E28" s="318" t="str">
        <f>IF(Beregningsgrunnlag!F39=0,"",IF((Beregningsgrunnlag!M39/Beregningsgrunnlag!F39&gt;=0.25),Velferdsmodellen!$D$10,IF(OR((Beregningsgrunnlag!M39/Beregningsgrunnlag!F39&gt;=0.1),((Beregningsgrunnlag!M39+Beregningsgrunnlag!L39)/Beregningsgrunnlag!F39&gt;=0.4)),Velferdsmodellen!$D$9,IF(OR((Beregningsgrunnlag!M39&gt;0),(Beregningsgrunnlag!M39+Beregningsgrunnlag!L39)/Beregningsgrunnlag!F39&gt;0,((Beregningsgrunnlag!J39/Beregningsgrunnlag!F39&lt;0.6))),Velferdsmodellen!$D$8,Velferdsmodellen!$D$7))))</f>
        <v/>
      </c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20"/>
      <c r="U28" s="73"/>
    </row>
    <row r="29" spans="4:21" s="5" customFormat="1" ht="18.75" x14ac:dyDescent="0.25">
      <c r="D29" s="3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4:21" s="5" customFormat="1" ht="0.75" customHeight="1" thickBot="1" x14ac:dyDescent="0.3">
      <c r="D30" s="3"/>
      <c r="E30" s="308"/>
      <c r="F30" s="308"/>
      <c r="G30" s="308"/>
      <c r="H30" s="308"/>
      <c r="I30" s="308"/>
      <c r="J30" s="308"/>
      <c r="K30" s="308"/>
      <c r="L30" s="308"/>
      <c r="M30" s="308"/>
      <c r="N30" s="75"/>
      <c r="O30" s="76"/>
      <c r="P30" s="76"/>
      <c r="Q30" s="76"/>
      <c r="R30" s="76"/>
      <c r="S30" s="76"/>
      <c r="T30" s="76"/>
      <c r="U30" s="3"/>
    </row>
    <row r="31" spans="4:21" s="78" customFormat="1" ht="33.75" x14ac:dyDescent="0.25">
      <c r="D31" s="77"/>
      <c r="E31" s="309" t="s">
        <v>3</v>
      </c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1"/>
      <c r="U31" s="77"/>
    </row>
    <row r="32" spans="4:21" s="72" customFormat="1" ht="26.25" x14ac:dyDescent="0.25">
      <c r="D32" s="71"/>
      <c r="E32" s="302" t="s">
        <v>65</v>
      </c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4"/>
      <c r="U32" s="71"/>
    </row>
    <row r="33" spans="4:25" s="72" customFormat="1" ht="26.25" x14ac:dyDescent="0.25">
      <c r="D33" s="71"/>
      <c r="E33" s="312" t="str">
        <f>+IF(E28="","",IF((RAPPORT!E28=Velferdsmodellen!D7),Velferdsmodellen!F7,IF(RAPPORT!E28=Velferdsmodellen!D8,Velferdsmodellen!F8,IF(RAPPORT!E28=Velferdsmodellen!D9,Velferdsmodellen!F9,Velferdsmodellen!F10))))</f>
        <v/>
      </c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4"/>
      <c r="U33" s="71"/>
    </row>
    <row r="34" spans="4:25" s="72" customFormat="1" ht="26.25" x14ac:dyDescent="0.25">
      <c r="D34" s="71"/>
      <c r="E34" s="312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4"/>
      <c r="U34" s="71"/>
    </row>
    <row r="35" spans="4:25" s="72" customFormat="1" ht="26.25" x14ac:dyDescent="0.25">
      <c r="D35" s="71"/>
      <c r="E35" s="312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4"/>
      <c r="U35" s="71"/>
    </row>
    <row r="36" spans="4:25" s="72" customFormat="1" ht="26.25" x14ac:dyDescent="0.25">
      <c r="D36" s="71"/>
      <c r="E36" s="302" t="s">
        <v>116</v>
      </c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4"/>
      <c r="U36" s="71"/>
    </row>
    <row r="37" spans="4:25" s="72" customFormat="1" ht="26.25" x14ac:dyDescent="0.25">
      <c r="D37" s="71"/>
      <c r="E37" s="302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3"/>
      <c r="T37" s="304"/>
      <c r="U37" s="71"/>
    </row>
    <row r="38" spans="4:25" s="72" customFormat="1" ht="35.1" customHeight="1" thickBot="1" x14ac:dyDescent="0.3">
      <c r="D38" s="71"/>
      <c r="E38" s="305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7"/>
      <c r="U38" s="71"/>
    </row>
    <row r="39" spans="4:25" s="5" customFormat="1" ht="19.5" thickBot="1" x14ac:dyDescent="0.3">
      <c r="D39" s="3"/>
      <c r="E39" s="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 spans="4:25" s="5" customFormat="1" ht="39.6" customHeight="1" x14ac:dyDescent="0.25">
      <c r="D40" s="3"/>
      <c r="E40" s="274" t="s">
        <v>45</v>
      </c>
      <c r="F40" s="272"/>
      <c r="G40" s="272"/>
      <c r="H40" s="272"/>
      <c r="I40" s="272"/>
      <c r="J40" s="273"/>
      <c r="K40" s="272" t="s">
        <v>34</v>
      </c>
      <c r="L40" s="272"/>
      <c r="M40" s="272"/>
      <c r="N40" s="272"/>
      <c r="O40" s="272"/>
      <c r="P40" s="272"/>
      <c r="Q40" s="272"/>
      <c r="R40" s="272"/>
      <c r="S40" s="272"/>
      <c r="T40" s="273"/>
      <c r="U40" s="3"/>
    </row>
    <row r="41" spans="4:25" s="5" customFormat="1" ht="26.25" x14ac:dyDescent="0.25">
      <c r="D41" s="3"/>
      <c r="E41" s="268" t="s">
        <v>4</v>
      </c>
      <c r="F41" s="269" t="s">
        <v>5</v>
      </c>
      <c r="G41" s="270" t="s">
        <v>1</v>
      </c>
      <c r="H41" s="275" t="s">
        <v>2</v>
      </c>
      <c r="I41" s="276"/>
      <c r="J41" s="277"/>
      <c r="K41" s="79"/>
      <c r="L41" s="79"/>
      <c r="M41" s="79"/>
      <c r="N41" s="79"/>
      <c r="O41" s="79"/>
      <c r="P41" s="79"/>
      <c r="Q41" s="79"/>
      <c r="R41" s="79"/>
      <c r="S41" s="79"/>
      <c r="T41" s="80"/>
      <c r="U41" s="3"/>
    </row>
    <row r="42" spans="4:25" s="7" customFormat="1" ht="26.25" x14ac:dyDescent="0.25">
      <c r="D42" s="6"/>
      <c r="E42" s="268"/>
      <c r="F42" s="269"/>
      <c r="G42" s="271"/>
      <c r="H42" s="278"/>
      <c r="I42" s="279"/>
      <c r="J42" s="280"/>
      <c r="K42" s="81"/>
      <c r="L42" s="81"/>
      <c r="M42" s="81"/>
      <c r="N42" s="81"/>
      <c r="O42" s="81"/>
      <c r="P42" s="81"/>
      <c r="Q42" s="81"/>
      <c r="R42" s="81"/>
      <c r="S42" s="81"/>
      <c r="T42" s="82"/>
      <c r="U42" s="6"/>
      <c r="W42" s="267"/>
      <c r="X42" s="267"/>
      <c r="Y42" s="267"/>
    </row>
    <row r="43" spans="4:25" s="5" customFormat="1" ht="26.25" x14ac:dyDescent="0.25">
      <c r="D43" s="3"/>
      <c r="E43" s="8">
        <v>1</v>
      </c>
      <c r="F43" s="25">
        <f>+Beregningsgrunnlag!F24</f>
        <v>0</v>
      </c>
      <c r="G43" s="9" t="str">
        <f>IF(COUNTBLANK('Kar 1'!$D$13:$AG$13)=30,"",AVERAGE('Kar 1'!$D$13:$AG$13))</f>
        <v/>
      </c>
      <c r="H43" s="290" t="str">
        <f>+Beregningsgrunnlag!H24</f>
        <v/>
      </c>
      <c r="I43" s="291"/>
      <c r="J43" s="292"/>
      <c r="K43" s="81"/>
      <c r="L43" s="81"/>
      <c r="M43" s="81"/>
      <c r="N43" s="81"/>
      <c r="O43" s="81"/>
      <c r="P43" s="81"/>
      <c r="Q43" s="81"/>
      <c r="R43" s="81"/>
      <c r="S43" s="81"/>
      <c r="T43" s="82"/>
      <c r="U43" s="3"/>
    </row>
    <row r="44" spans="4:25" s="5" customFormat="1" ht="26.25" x14ac:dyDescent="0.25">
      <c r="D44" s="3"/>
      <c r="E44" s="10">
        <v>2</v>
      </c>
      <c r="F44" s="25">
        <f>+Beregningsgrunnlag!F25</f>
        <v>0</v>
      </c>
      <c r="G44" s="9" t="str">
        <f>IF(COUNTBLANK('Kar 2'!$D$13:$AG$13)=30,"",AVERAGE('Kar 2'!$D$13:$AG$13))</f>
        <v/>
      </c>
      <c r="H44" s="290" t="str">
        <f>+Beregningsgrunnlag!H25</f>
        <v/>
      </c>
      <c r="I44" s="291"/>
      <c r="J44" s="292"/>
      <c r="K44" s="81"/>
      <c r="L44" s="81"/>
      <c r="M44" s="81"/>
      <c r="N44" s="81"/>
      <c r="O44" s="81"/>
      <c r="P44" s="81"/>
      <c r="Q44" s="81"/>
      <c r="R44" s="81"/>
      <c r="S44" s="81"/>
      <c r="T44" s="82"/>
      <c r="U44" s="3"/>
    </row>
    <row r="45" spans="4:25" s="5" customFormat="1" ht="26.25" x14ac:dyDescent="0.25">
      <c r="D45" s="3"/>
      <c r="E45" s="10">
        <v>3</v>
      </c>
      <c r="F45" s="25">
        <f>+Beregningsgrunnlag!F26</f>
        <v>0</v>
      </c>
      <c r="G45" s="9" t="str">
        <f>IF(COUNTBLANK('Kar 3'!$D$13:$AG$13)=30,"",AVERAGE('Kar 3'!$D$13:$AG$13))</f>
        <v/>
      </c>
      <c r="H45" s="293" t="str">
        <f>+Beregningsgrunnlag!H26</f>
        <v/>
      </c>
      <c r="I45" s="294"/>
      <c r="J45" s="295"/>
      <c r="K45" s="81"/>
      <c r="L45" s="81"/>
      <c r="M45" s="81"/>
      <c r="N45" s="81"/>
      <c r="O45" s="81"/>
      <c r="P45" s="81"/>
      <c r="Q45" s="81"/>
      <c r="R45" s="81"/>
      <c r="S45" s="81"/>
      <c r="T45" s="82"/>
      <c r="U45" s="3"/>
    </row>
    <row r="46" spans="4:25" s="5" customFormat="1" ht="26.25" x14ac:dyDescent="0.25">
      <c r="D46" s="3"/>
      <c r="E46" s="10">
        <v>4</v>
      </c>
      <c r="F46" s="25">
        <f>+Beregningsgrunnlag!F27</f>
        <v>0</v>
      </c>
      <c r="G46" s="9" t="str">
        <f>IF(COUNTBLANK('Kar 4'!$D$13:$AG$13)=30,"",AVERAGE('Kar 4'!$D$13:$AG$13))</f>
        <v/>
      </c>
      <c r="H46" s="293" t="str">
        <f>+Beregningsgrunnlag!H27</f>
        <v/>
      </c>
      <c r="I46" s="294"/>
      <c r="J46" s="295"/>
      <c r="K46" s="81"/>
      <c r="L46" s="81"/>
      <c r="M46" s="81"/>
      <c r="N46" s="81"/>
      <c r="O46" s="81"/>
      <c r="P46" s="81"/>
      <c r="Q46" s="81"/>
      <c r="R46" s="81"/>
      <c r="S46" s="81"/>
      <c r="T46" s="82"/>
      <c r="U46" s="3"/>
    </row>
    <row r="47" spans="4:25" s="5" customFormat="1" ht="26.25" x14ac:dyDescent="0.25">
      <c r="D47" s="3"/>
      <c r="E47" s="10">
        <v>5</v>
      </c>
      <c r="F47" s="25">
        <f>+Beregningsgrunnlag!F28</f>
        <v>0</v>
      </c>
      <c r="G47" s="9" t="str">
        <f>IF(COUNTBLANK('Kar 5'!$D$13:$AG$13)=30,"",AVERAGE('Kar 5'!$D$13:$AG$13))</f>
        <v/>
      </c>
      <c r="H47" s="281" t="str">
        <f>+Beregningsgrunnlag!H28</f>
        <v/>
      </c>
      <c r="I47" s="282"/>
      <c r="J47" s="283"/>
      <c r="K47" s="81"/>
      <c r="L47" s="81"/>
      <c r="M47" s="81"/>
      <c r="N47" s="81"/>
      <c r="O47" s="81"/>
      <c r="P47" s="81"/>
      <c r="Q47" s="81"/>
      <c r="R47" s="81"/>
      <c r="S47" s="81"/>
      <c r="T47" s="82"/>
      <c r="U47" s="3"/>
    </row>
    <row r="48" spans="4:25" s="5" customFormat="1" ht="26.25" x14ac:dyDescent="0.25">
      <c r="D48" s="3"/>
      <c r="E48" s="10">
        <v>6</v>
      </c>
      <c r="F48" s="25">
        <f>+Beregningsgrunnlag!F29</f>
        <v>0</v>
      </c>
      <c r="G48" s="9" t="str">
        <f>IF(COUNTBLANK('Kar 6'!$D$13:$AG$13)=30,"",AVERAGE('Kar 6'!$D$13:$AG$13))</f>
        <v/>
      </c>
      <c r="H48" s="281" t="str">
        <f>+Beregningsgrunnlag!H29</f>
        <v/>
      </c>
      <c r="I48" s="282"/>
      <c r="J48" s="283"/>
      <c r="K48" s="81"/>
      <c r="L48" s="81"/>
      <c r="M48" s="81"/>
      <c r="N48" s="81"/>
      <c r="O48" s="81"/>
      <c r="P48" s="81"/>
      <c r="Q48" s="81"/>
      <c r="R48" s="81"/>
      <c r="S48" s="81"/>
      <c r="T48" s="82"/>
      <c r="U48" s="3"/>
    </row>
    <row r="49" spans="4:21" s="5" customFormat="1" ht="26.25" x14ac:dyDescent="0.25">
      <c r="D49" s="3"/>
      <c r="E49" s="10">
        <v>7</v>
      </c>
      <c r="F49" s="25">
        <f>+Beregningsgrunnlag!F30</f>
        <v>0</v>
      </c>
      <c r="G49" s="9" t="str">
        <f>IF(COUNTBLANK('Kar 7'!$D$13:$AG$13)=30,"",AVERAGE('Kar 7'!$D$13:$AG$13))</f>
        <v/>
      </c>
      <c r="H49" s="281" t="str">
        <f>+Beregningsgrunnlag!H30</f>
        <v/>
      </c>
      <c r="I49" s="282"/>
      <c r="J49" s="283"/>
      <c r="K49" s="81"/>
      <c r="L49" s="81"/>
      <c r="M49" s="81"/>
      <c r="N49" s="81"/>
      <c r="O49" s="81"/>
      <c r="P49" s="81"/>
      <c r="Q49" s="81"/>
      <c r="R49" s="81"/>
      <c r="S49" s="81"/>
      <c r="T49" s="82"/>
      <c r="U49" s="3"/>
    </row>
    <row r="50" spans="4:21" s="5" customFormat="1" ht="26.25" x14ac:dyDescent="0.25">
      <c r="D50" s="3"/>
      <c r="E50" s="10">
        <v>8</v>
      </c>
      <c r="F50" s="25">
        <f>+Beregningsgrunnlag!F31</f>
        <v>0</v>
      </c>
      <c r="G50" s="9" t="str">
        <f>IF(COUNTBLANK('Kar 8'!$D$13:$AG$13)=30,"",AVERAGE('Kar 8'!$D$13:$AG$13))</f>
        <v/>
      </c>
      <c r="H50" s="281" t="str">
        <f>+Beregningsgrunnlag!H31</f>
        <v/>
      </c>
      <c r="I50" s="282"/>
      <c r="J50" s="283"/>
      <c r="K50" s="81"/>
      <c r="L50" s="81"/>
      <c r="M50" s="81"/>
      <c r="N50" s="81"/>
      <c r="O50" s="81"/>
      <c r="P50" s="81"/>
      <c r="Q50" s="81"/>
      <c r="R50" s="81"/>
      <c r="S50" s="81"/>
      <c r="T50" s="82"/>
      <c r="U50" s="3"/>
    </row>
    <row r="51" spans="4:21" s="5" customFormat="1" ht="26.25" x14ac:dyDescent="0.25">
      <c r="D51" s="3"/>
      <c r="E51" s="10">
        <v>9</v>
      </c>
      <c r="F51" s="25">
        <f>+Beregningsgrunnlag!F32</f>
        <v>0</v>
      </c>
      <c r="G51" s="9" t="str">
        <f>IF(COUNTBLANK('Kar 9'!$D$13:$AG$13)=30,"",AVERAGE('Kar 9'!$D$13:$AG$13))</f>
        <v/>
      </c>
      <c r="H51" s="281" t="str">
        <f>+Beregningsgrunnlag!H32</f>
        <v/>
      </c>
      <c r="I51" s="282"/>
      <c r="J51" s="283"/>
      <c r="K51" s="81"/>
      <c r="L51" s="81"/>
      <c r="M51" s="81"/>
      <c r="N51" s="81"/>
      <c r="O51" s="81"/>
      <c r="P51" s="81"/>
      <c r="Q51" s="81"/>
      <c r="R51" s="81"/>
      <c r="S51" s="81"/>
      <c r="T51" s="82"/>
      <c r="U51" s="3"/>
    </row>
    <row r="52" spans="4:21" s="5" customFormat="1" ht="26.25" x14ac:dyDescent="0.25">
      <c r="D52" s="3"/>
      <c r="E52" s="10">
        <v>10</v>
      </c>
      <c r="F52" s="25">
        <f>+Beregningsgrunnlag!F33</f>
        <v>0</v>
      </c>
      <c r="G52" s="9" t="str">
        <f>IF(COUNTBLANK('Kar 10'!$D$13:$AG$13)=30,"",AVERAGE('Kar 10'!$D$13:$AG$13))</f>
        <v/>
      </c>
      <c r="H52" s="281" t="str">
        <f>+Beregningsgrunnlag!H33</f>
        <v/>
      </c>
      <c r="I52" s="282"/>
      <c r="J52" s="283"/>
      <c r="K52" s="81"/>
      <c r="L52" s="81"/>
      <c r="M52" s="81"/>
      <c r="N52" s="81"/>
      <c r="O52" s="81"/>
      <c r="P52" s="81"/>
      <c r="Q52" s="81"/>
      <c r="R52" s="81"/>
      <c r="S52" s="81"/>
      <c r="T52" s="82"/>
      <c r="U52" s="3"/>
    </row>
    <row r="53" spans="4:21" s="5" customFormat="1" ht="26.25" x14ac:dyDescent="0.25">
      <c r="D53" s="3"/>
      <c r="E53" s="10">
        <v>11</v>
      </c>
      <c r="F53" s="25">
        <f>+Beregningsgrunnlag!F34</f>
        <v>0</v>
      </c>
      <c r="G53" s="9" t="str">
        <f>IF(COUNTBLANK('Kar 11'!$D$13:$AG$13)=30,"",AVERAGE('Kar 11'!$D$13:$AG$13))</f>
        <v/>
      </c>
      <c r="H53" s="281" t="str">
        <f>+Beregningsgrunnlag!H34</f>
        <v/>
      </c>
      <c r="I53" s="282"/>
      <c r="J53" s="283"/>
      <c r="K53" s="81"/>
      <c r="L53" s="81"/>
      <c r="M53" s="81"/>
      <c r="N53" s="81"/>
      <c r="O53" s="81"/>
      <c r="P53" s="81"/>
      <c r="Q53" s="81"/>
      <c r="R53" s="81"/>
      <c r="S53" s="81"/>
      <c r="T53" s="82"/>
      <c r="U53" s="3"/>
    </row>
    <row r="54" spans="4:21" s="5" customFormat="1" ht="26.25" x14ac:dyDescent="0.25">
      <c r="D54" s="3"/>
      <c r="E54" s="10">
        <v>12</v>
      </c>
      <c r="F54" s="25">
        <f>+Beregningsgrunnlag!F35</f>
        <v>0</v>
      </c>
      <c r="G54" s="9" t="str">
        <f>IF(COUNTBLANK('Kar 12'!$D$13:$AG$13)=30,"",AVERAGE('Kar 12'!$D$13:$AG$13))</f>
        <v/>
      </c>
      <c r="H54" s="281" t="str">
        <f>+Beregningsgrunnlag!H35</f>
        <v/>
      </c>
      <c r="I54" s="282"/>
      <c r="J54" s="283"/>
      <c r="K54" s="81"/>
      <c r="L54" s="81"/>
      <c r="M54" s="81"/>
      <c r="N54" s="81"/>
      <c r="O54" s="81"/>
      <c r="P54" s="81"/>
      <c r="Q54" s="81"/>
      <c r="R54" s="81"/>
      <c r="S54" s="81"/>
      <c r="T54" s="82"/>
      <c r="U54" s="3"/>
    </row>
    <row r="55" spans="4:21" s="5" customFormat="1" ht="26.25" x14ac:dyDescent="0.25">
      <c r="D55" s="3"/>
      <c r="E55" s="10">
        <v>13</v>
      </c>
      <c r="F55" s="25">
        <f>+Beregningsgrunnlag!F36</f>
        <v>0</v>
      </c>
      <c r="G55" s="9" t="str">
        <f>IF(COUNTBLANK('Kar 13'!$D$13:$AG$13)=30,"",AVERAGE('Kar 13'!$D$13:$AG$13))</f>
        <v/>
      </c>
      <c r="H55" s="281" t="str">
        <f>+Beregningsgrunnlag!H36</f>
        <v/>
      </c>
      <c r="I55" s="282"/>
      <c r="J55" s="283"/>
      <c r="K55" s="81"/>
      <c r="L55" s="81"/>
      <c r="M55" s="81"/>
      <c r="N55" s="81"/>
      <c r="O55" s="81"/>
      <c r="P55" s="81"/>
      <c r="Q55" s="81"/>
      <c r="R55" s="81"/>
      <c r="S55" s="81"/>
      <c r="T55" s="82"/>
      <c r="U55" s="3"/>
    </row>
    <row r="56" spans="4:21" s="5" customFormat="1" ht="26.25" x14ac:dyDescent="0.25">
      <c r="D56" s="3"/>
      <c r="E56" s="10">
        <v>14</v>
      </c>
      <c r="F56" s="25">
        <f>+Beregningsgrunnlag!F37</f>
        <v>0</v>
      </c>
      <c r="G56" s="9" t="str">
        <f>IF(COUNTBLANK('Kar 14'!$D$13:$AG$13)=30,"",AVERAGE('Kar 14'!$D$13:$AG$13))</f>
        <v/>
      </c>
      <c r="H56" s="281" t="str">
        <f>+Beregningsgrunnlag!H37</f>
        <v/>
      </c>
      <c r="I56" s="282"/>
      <c r="J56" s="283"/>
      <c r="K56" s="81"/>
      <c r="L56" s="81"/>
      <c r="M56" s="81"/>
      <c r="N56" s="81"/>
      <c r="O56" s="81"/>
      <c r="P56" s="81"/>
      <c r="Q56" s="81"/>
      <c r="R56" s="81"/>
      <c r="S56" s="81"/>
      <c r="T56" s="82"/>
      <c r="U56" s="3"/>
    </row>
    <row r="57" spans="4:21" s="5" customFormat="1" ht="26.25" x14ac:dyDescent="0.25">
      <c r="D57" s="3"/>
      <c r="E57" s="43">
        <v>15</v>
      </c>
      <c r="F57" s="25">
        <f>+Beregningsgrunnlag!F38</f>
        <v>0</v>
      </c>
      <c r="G57" s="9" t="str">
        <f>IF(COUNTBLANK('Kar 15'!$D$13:$AG$13)=30,"",AVERAGE('Kar 15'!$D$13:$AG$13))</f>
        <v/>
      </c>
      <c r="H57" s="281" t="str">
        <f>+Beregningsgrunnlag!H38</f>
        <v/>
      </c>
      <c r="I57" s="282"/>
      <c r="J57" s="283"/>
      <c r="K57" s="81"/>
      <c r="L57" s="81"/>
      <c r="M57" s="81"/>
      <c r="N57" s="81"/>
      <c r="O57" s="81"/>
      <c r="P57" s="81"/>
      <c r="Q57" s="81"/>
      <c r="R57" s="81"/>
      <c r="S57" s="81"/>
      <c r="T57" s="82"/>
      <c r="U57" s="3"/>
    </row>
    <row r="58" spans="4:21" s="5" customFormat="1" ht="27" thickBot="1" x14ac:dyDescent="0.3">
      <c r="D58" s="3"/>
      <c r="E58" s="83" t="s">
        <v>6</v>
      </c>
      <c r="F58" s="84">
        <f>SUM(F43:F57)</f>
        <v>0</v>
      </c>
      <c r="G58" s="85" t="str">
        <f>IF(COUNTBLANK(G43:G57)=15,"",AVERAGE(G43:G57))</f>
        <v/>
      </c>
      <c r="H58" s="287"/>
      <c r="I58" s="288"/>
      <c r="J58" s="289"/>
      <c r="K58" s="86"/>
      <c r="L58" s="86"/>
      <c r="M58" s="86"/>
      <c r="N58" s="86"/>
      <c r="O58" s="86"/>
      <c r="P58" s="86"/>
      <c r="Q58" s="86"/>
      <c r="R58" s="86"/>
      <c r="S58" s="86"/>
      <c r="T58" s="87"/>
      <c r="U58" s="3"/>
    </row>
    <row r="59" spans="4:21" s="5" customFormat="1" ht="18.75" x14ac:dyDescent="0.25">
      <c r="D59" s="3"/>
      <c r="E59" s="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 spans="4:21" s="5" customFormat="1" ht="19.5" thickBot="1" x14ac:dyDescent="0.3">
      <c r="D60" s="3"/>
      <c r="E60" s="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4:21" s="5" customFormat="1" ht="47.25" thickBot="1" x14ac:dyDescent="0.3">
      <c r="D61" s="3"/>
      <c r="E61" s="284" t="s">
        <v>86</v>
      </c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6"/>
      <c r="U61" s="3"/>
    </row>
    <row r="62" spans="4:21" s="5" customFormat="1" ht="18.75" x14ac:dyDescent="0.25">
      <c r="D62" s="3"/>
      <c r="E62" s="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4:21" s="5" customFormat="1" ht="18.75" hidden="1" x14ac:dyDescent="0.25">
      <c r="D63" s="3"/>
      <c r="E63" s="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4:21" s="5" customFormat="1" ht="18.75" hidden="1" x14ac:dyDescent="0.25">
      <c r="D64" s="3"/>
      <c r="E64" s="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4:21" s="5" customFormat="1" ht="15" customHeight="1" x14ac:dyDescent="0.25">
      <c r="D65" s="3"/>
      <c r="E65" s="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4:21" s="5" customFormat="1" ht="15" customHeight="1" x14ac:dyDescent="0.25">
      <c r="D66" s="3"/>
      <c r="E66" s="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4:21" s="5" customFormat="1" ht="15" customHeight="1" x14ac:dyDescent="0.25">
      <c r="D67" s="3"/>
      <c r="E67" s="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4:21" s="5" customFormat="1" ht="15" customHeight="1" x14ac:dyDescent="0.25">
      <c r="D68" s="3"/>
      <c r="E68" s="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4:21" s="5" customFormat="1" ht="15" customHeight="1" x14ac:dyDescent="0.25">
      <c r="D69" s="3"/>
      <c r="E69" s="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4:21" s="5" customFormat="1" ht="15" customHeight="1" x14ac:dyDescent="0.25">
      <c r="D70" s="3"/>
      <c r="E70" s="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4:21" s="5" customFormat="1" ht="15" customHeight="1" x14ac:dyDescent="0.25">
      <c r="D71" s="3"/>
      <c r="E71" s="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4:21" s="5" customFormat="1" ht="15" customHeight="1" x14ac:dyDescent="0.25">
      <c r="D72" s="3"/>
      <c r="E72" s="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4:21" s="5" customFormat="1" ht="15" customHeight="1" x14ac:dyDescent="0.25">
      <c r="D73" s="3"/>
      <c r="E73" s="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4:21" s="5" customFormat="1" ht="15" customHeight="1" x14ac:dyDescent="0.25">
      <c r="D74" s="3"/>
      <c r="E74" s="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4:21" s="5" customFormat="1" ht="15" customHeight="1" x14ac:dyDescent="0.25">
      <c r="D75" s="3"/>
      <c r="E75" s="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4:21" s="5" customFormat="1" ht="15" customHeight="1" x14ac:dyDescent="0.25">
      <c r="D76" s="3"/>
      <c r="E76" s="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4:21" s="5" customFormat="1" ht="15" customHeight="1" x14ac:dyDescent="0.25">
      <c r="D77" s="3"/>
      <c r="E77" s="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4:21" s="5" customFormat="1" ht="15" customHeight="1" x14ac:dyDescent="0.25">
      <c r="D78" s="3"/>
      <c r="E78" s="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4:21" s="5" customFormat="1" ht="15" customHeight="1" x14ac:dyDescent="0.25">
      <c r="D79" s="3"/>
      <c r="E79" s="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4:21" s="5" customFormat="1" ht="18.75" x14ac:dyDescent="0.25">
      <c r="D80" s="3"/>
      <c r="E80" s="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4:21" s="5" customFormat="1" ht="18.75" x14ac:dyDescent="0.25">
      <c r="D81" s="3"/>
      <c r="E81" s="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4:21" s="5" customFormat="1" ht="18.75" x14ac:dyDescent="0.25">
      <c r="D82" s="3"/>
      <c r="E82" s="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4:21" s="5" customFormat="1" ht="18.75" x14ac:dyDescent="0.25">
      <c r="D83" s="3"/>
      <c r="E83" s="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4:21" s="5" customFormat="1" ht="18.75" x14ac:dyDescent="0.25">
      <c r="D84" s="3"/>
      <c r="E84" s="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4:21" s="5" customFormat="1" ht="18.75" x14ac:dyDescent="0.25">
      <c r="D85" s="3"/>
      <c r="E85" s="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4:21" s="5" customFormat="1" ht="18.75" x14ac:dyDescent="0.25">
      <c r="D86" s="3"/>
      <c r="E86" s="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4:21" s="5" customFormat="1" ht="18.75" x14ac:dyDescent="0.25">
      <c r="D87" s="3"/>
      <c r="E87" s="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</row>
    <row r="88" spans="4:21" s="5" customFormat="1" ht="18.75" x14ac:dyDescent="0.25">
      <c r="D88" s="3"/>
      <c r="E88" s="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</row>
    <row r="89" spans="4:21" s="5" customFormat="1" ht="18.75" x14ac:dyDescent="0.25">
      <c r="D89" s="3"/>
      <c r="E89" s="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</row>
    <row r="90" spans="4:21" s="5" customFormat="1" ht="18.75" x14ac:dyDescent="0.25">
      <c r="D90" s="3"/>
      <c r="E90" s="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</row>
    <row r="91" spans="4:21" s="5" customFormat="1" ht="18.75" x14ac:dyDescent="0.25">
      <c r="D91" s="3"/>
      <c r="E91" s="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</row>
    <row r="92" spans="4:21" s="5" customFormat="1" ht="18.75" x14ac:dyDescent="0.25">
      <c r="D92" s="3"/>
      <c r="E92" s="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</row>
    <row r="93" spans="4:21" s="5" customFormat="1" ht="18.75" x14ac:dyDescent="0.25">
      <c r="D93" s="3"/>
      <c r="E93" s="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</row>
    <row r="94" spans="4:21" s="5" customFormat="1" ht="19.5" thickBot="1" x14ac:dyDescent="0.3">
      <c r="D94" s="3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</row>
    <row r="95" spans="4:21" s="5" customFormat="1" ht="47.25" thickBot="1" x14ac:dyDescent="0.3">
      <c r="D95" s="3"/>
      <c r="E95" s="284" t="s">
        <v>46</v>
      </c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6"/>
      <c r="U95" s="3"/>
    </row>
    <row r="96" spans="4:21" s="5" customFormat="1" ht="18.75" x14ac:dyDescent="0.25">
      <c r="D96" s="3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</row>
    <row r="97" spans="4:21" s="5" customFormat="1" ht="18.75" x14ac:dyDescent="0.25">
      <c r="D97" s="3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</row>
    <row r="98" spans="4:21" s="5" customFormat="1" ht="18.75" x14ac:dyDescent="0.25">
      <c r="D98" s="3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</row>
    <row r="99" spans="4:21" s="5" customFormat="1" ht="18.75" x14ac:dyDescent="0.25">
      <c r="D99" s="3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</row>
    <row r="100" spans="4:21" s="5" customFormat="1" ht="18.75" x14ac:dyDescent="0.25">
      <c r="D100" s="3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</row>
    <row r="101" spans="4:21" s="5" customFormat="1" ht="18.75" x14ac:dyDescent="0.25">
      <c r="D101" s="3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</row>
    <row r="102" spans="4:21" s="5" customFormat="1" ht="18.75" x14ac:dyDescent="0.25">
      <c r="D102" s="3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</row>
    <row r="103" spans="4:21" s="5" customFormat="1" ht="18.75" x14ac:dyDescent="0.25">
      <c r="D103" s="3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</row>
    <row r="104" spans="4:21" s="5" customFormat="1" ht="18.75" x14ac:dyDescent="0.25">
      <c r="D104" s="3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</row>
    <row r="105" spans="4:21" s="5" customFormat="1" ht="18.75" x14ac:dyDescent="0.25">
      <c r="D105" s="3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</row>
    <row r="106" spans="4:21" s="5" customFormat="1" ht="18.75" x14ac:dyDescent="0.25">
      <c r="D106" s="3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</row>
    <row r="107" spans="4:21" s="5" customFormat="1" ht="18.75" x14ac:dyDescent="0.25">
      <c r="D107" s="3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</row>
    <row r="108" spans="4:21" s="5" customFormat="1" ht="18.75" x14ac:dyDescent="0.25">
      <c r="D108" s="3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</row>
    <row r="109" spans="4:21" s="5" customFormat="1" ht="18.75" x14ac:dyDescent="0.25">
      <c r="D109" s="3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</row>
    <row r="110" spans="4:21" s="5" customFormat="1" ht="18.75" x14ac:dyDescent="0.25">
      <c r="D110" s="3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</row>
    <row r="111" spans="4:21" s="5" customFormat="1" ht="18.75" x14ac:dyDescent="0.25">
      <c r="D111" s="3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</row>
    <row r="112" spans="4:21" s="5" customFormat="1" ht="18.75" x14ac:dyDescent="0.25">
      <c r="D112" s="3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</row>
    <row r="113" spans="4:21" s="5" customFormat="1" ht="18.75" x14ac:dyDescent="0.25">
      <c r="D113" s="3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 spans="4:21" s="5" customFormat="1" ht="18.75" x14ac:dyDescent="0.25">
      <c r="D114" s="3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</row>
    <row r="115" spans="4:21" s="5" customFormat="1" ht="18.75" x14ac:dyDescent="0.25">
      <c r="D115" s="3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</row>
    <row r="116" spans="4:21" s="5" customFormat="1" ht="18.75" x14ac:dyDescent="0.25">
      <c r="D116" s="3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 spans="4:21" s="5" customFormat="1" ht="18.75" x14ac:dyDescent="0.25">
      <c r="D117" s="3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</row>
    <row r="118" spans="4:21" s="5" customFormat="1" ht="18.75" x14ac:dyDescent="0.25">
      <c r="D118" s="3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</row>
    <row r="119" spans="4:21" s="5" customFormat="1" ht="18.75" x14ac:dyDescent="0.25">
      <c r="D119" s="3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spans="4:21" s="5" customFormat="1" ht="18.75" x14ac:dyDescent="0.25">
      <c r="D120" s="3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</row>
    <row r="121" spans="4:21" s="5" customFormat="1" ht="18.75" x14ac:dyDescent="0.25">
      <c r="D121" s="3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</row>
    <row r="122" spans="4:21" s="5" customFormat="1" ht="18.75" x14ac:dyDescent="0.25">
      <c r="D122" s="3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</row>
    <row r="123" spans="4:21" s="5" customFormat="1" ht="18.75" x14ac:dyDescent="0.25">
      <c r="D123" s="3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</row>
    <row r="124" spans="4:21" s="5" customFormat="1" ht="18.75" x14ac:dyDescent="0.25">
      <c r="D124" s="3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</row>
    <row r="125" spans="4:21" s="5" customFormat="1" ht="18.75" x14ac:dyDescent="0.25">
      <c r="D125" s="3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 spans="4:21" s="5" customFormat="1" ht="18.75" x14ac:dyDescent="0.25">
      <c r="D126" s="3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</row>
    <row r="127" spans="4:21" s="5" customFormat="1" ht="18.75" x14ac:dyDescent="0.25">
      <c r="D127" s="3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</row>
    <row r="128" spans="4:21" s="5" customFormat="1" ht="18.75" x14ac:dyDescent="0.25">
      <c r="D128" s="3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spans="4:21" s="5" customFormat="1" ht="18.75" x14ac:dyDescent="0.25">
      <c r="D129" s="3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</row>
    <row r="130" spans="4:21" s="5" customFormat="1" ht="18.75" x14ac:dyDescent="0.25">
      <c r="D130" s="3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</row>
    <row r="131" spans="4:21" s="5" customFormat="1" ht="18.75" x14ac:dyDescent="0.25">
      <c r="D131" s="3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</row>
    <row r="132" spans="4:21" s="5" customFormat="1" ht="18.75" x14ac:dyDescent="0.25">
      <c r="D132" s="3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</row>
    <row r="133" spans="4:21" s="5" customFormat="1" ht="18.75" x14ac:dyDescent="0.25">
      <c r="D133" s="3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</row>
    <row r="134" spans="4:21" s="5" customFormat="1" ht="18.75" x14ac:dyDescent="0.25">
      <c r="D134" s="3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</row>
    <row r="135" spans="4:21" s="5" customFormat="1" ht="18.75" x14ac:dyDescent="0.25">
      <c r="D135" s="3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</row>
    <row r="136" spans="4:21" s="5" customFormat="1" ht="18.75" x14ac:dyDescent="0.25">
      <c r="D136" s="3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</row>
    <row r="137" spans="4:21" s="5" customFormat="1" ht="18.75" x14ac:dyDescent="0.25">
      <c r="D137" s="3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</row>
    <row r="138" spans="4:21" s="5" customFormat="1" ht="18.75" x14ac:dyDescent="0.25">
      <c r="D138" s="3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</row>
  </sheetData>
  <sheetProtection algorithmName="SHA-512" hashValue="809pw8Lh7q4PJjdkLWySz9rzMgJ1hpqBKwZHrMf/oPRU1clxREUl+e32AKUBIw5y3p/y0tNCRoNM0DwtcD73QA==" saltValue="caAsW0y7fvqFpp25f4AT3Q==" spinCount="100000" sheet="1" formatCells="0" formatColumns="0" formatRows="0" insertColumns="0" insertRows="0" insertHyperlinks="0" deleteColumns="0" deleteRows="0" sort="0" autoFilter="0" pivotTables="0"/>
  <mergeCells count="50">
    <mergeCell ref="E24:I24"/>
    <mergeCell ref="E25:I25"/>
    <mergeCell ref="H48:J48"/>
    <mergeCell ref="H49:J49"/>
    <mergeCell ref="H50:J50"/>
    <mergeCell ref="E36:T38"/>
    <mergeCell ref="E30:G30"/>
    <mergeCell ref="H30:J30"/>
    <mergeCell ref="K30:M30"/>
    <mergeCell ref="E31:T31"/>
    <mergeCell ref="E32:T32"/>
    <mergeCell ref="E33:T35"/>
    <mergeCell ref="E27:T27"/>
    <mergeCell ref="E28:T28"/>
    <mergeCell ref="N24:O24"/>
    <mergeCell ref="P24:T24"/>
    <mergeCell ref="H51:J51"/>
    <mergeCell ref="H43:J43"/>
    <mergeCell ref="H44:J44"/>
    <mergeCell ref="H45:J45"/>
    <mergeCell ref="H46:J46"/>
    <mergeCell ref="H47:J47"/>
    <mergeCell ref="H52:J52"/>
    <mergeCell ref="H53:J53"/>
    <mergeCell ref="H54:J54"/>
    <mergeCell ref="E95:T95"/>
    <mergeCell ref="E61:T61"/>
    <mergeCell ref="H55:J55"/>
    <mergeCell ref="H56:J56"/>
    <mergeCell ref="H57:J57"/>
    <mergeCell ref="H58:J58"/>
    <mergeCell ref="W42:Y42"/>
    <mergeCell ref="E41:E42"/>
    <mergeCell ref="F41:F42"/>
    <mergeCell ref="G41:G42"/>
    <mergeCell ref="K40:T40"/>
    <mergeCell ref="E40:J40"/>
    <mergeCell ref="H41:J42"/>
    <mergeCell ref="N25:O25"/>
    <mergeCell ref="P25:T25"/>
    <mergeCell ref="J24:K24"/>
    <mergeCell ref="L24:M24"/>
    <mergeCell ref="J25:K25"/>
    <mergeCell ref="L25:M25"/>
    <mergeCell ref="E21:I21"/>
    <mergeCell ref="J21:O21"/>
    <mergeCell ref="P21:T21"/>
    <mergeCell ref="E22:I22"/>
    <mergeCell ref="J22:O22"/>
    <mergeCell ref="P22:T22"/>
  </mergeCells>
  <conditionalFormatting sqref="E28">
    <cfRule type="containsBlanks" dxfId="789" priority="12" stopIfTrue="1">
      <formula>LEN(TRIM(E28))=0</formula>
    </cfRule>
  </conditionalFormatting>
  <conditionalFormatting sqref="H43:H57">
    <cfRule type="containsBlanks" dxfId="788" priority="6" stopIfTrue="1">
      <formula>LEN(TRIM(H43))=0</formula>
    </cfRule>
  </conditionalFormatting>
  <pageMargins left="0" right="0" top="0" bottom="0" header="0" footer="0"/>
  <pageSetup paperSize="8" scale="3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48" operator="containsText" id="{D19007EA-7484-451B-BACD-4CFD90B2BDDD}">
            <xm:f>NOT(ISERROR(SEARCH(Velferdsmodellen!$D$7,E28)))</xm:f>
            <xm:f>Velferdsmodellen!$D$7</xm:f>
            <x14:dxf>
              <fill>
                <patternFill>
                  <bgColor theme="9"/>
                </patternFill>
              </fill>
            </x14:dxf>
          </x14:cfRule>
          <x14:cfRule type="containsText" priority="149" operator="containsText" id="{FEAF29FA-B6C0-4B70-B9E6-194F7E89910B}">
            <xm:f>NOT(ISERROR(SEARCH(Velferdsmodellen!$D$8,E28)))</xm:f>
            <xm:f>Velferdsmodellen!$D$8</xm:f>
            <x14:dxf>
              <fill>
                <patternFill>
                  <bgColor theme="7"/>
                </patternFill>
              </fill>
            </x14:dxf>
          </x14:cfRule>
          <x14:cfRule type="containsText" priority="150" operator="containsText" id="{90880936-3DC8-4CB3-BE92-76D27E27807D}">
            <xm:f>NOT(ISERROR(SEARCH(Velferdsmodellen!$D$9,E28)))</xm:f>
            <xm:f>Velferdsmodellen!$D$9</xm:f>
            <x14:dxf>
              <fill>
                <patternFill>
                  <bgColor theme="5"/>
                </patternFill>
              </fill>
            </x14:dxf>
          </x14:cfRule>
          <x14:cfRule type="containsText" priority="151" operator="containsText" id="{E85E0858-BFD4-4434-994A-F493F450CA7F}">
            <xm:f>NOT(ISERROR(SEARCH(Velferdsmodellen!$D$10,E28)))</xm:f>
            <xm:f>Velferdsmodellen!$D$10</xm:f>
            <x14:dxf>
              <fill>
                <patternFill>
                  <bgColor rgb="FFC0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152" operator="containsText" id="{1073FB66-FE3F-441F-BB1E-CE9805537D05}">
            <xm:f>NOT(ISERROR(SEARCH(Velferdsmodellen!$D$10,H43)))</xm:f>
            <xm:f>Velferdsmodellen!$D$10</xm:f>
            <x14:dxf>
              <font>
                <color theme="1"/>
              </font>
              <fill>
                <patternFill>
                  <bgColor rgb="FFC00000"/>
                </patternFill>
              </fill>
            </x14:dxf>
          </x14:cfRule>
          <x14:cfRule type="containsText" priority="153" operator="containsText" id="{BD3EA3CE-8437-4E71-AF2D-0052B44AD1F4}">
            <xm:f>NOT(ISERROR(SEARCH(Velferdsmodellen!$D$7,H43)))</xm:f>
            <xm:f>Velferdsmodellen!$D$7</xm:f>
            <x14:dxf>
              <font>
                <color theme="1"/>
              </font>
              <fill>
                <patternFill>
                  <bgColor theme="9"/>
                </patternFill>
              </fill>
            </x14:dxf>
          </x14:cfRule>
          <x14:cfRule type="containsText" priority="154" operator="containsText" id="{2EED56E8-2E79-446B-A14F-A0F6991F70A9}">
            <xm:f>NOT(ISERROR(SEARCH(Velferdsmodellen!$D$9,H43)))</xm:f>
            <xm:f>Velferdsmodellen!$D$9</xm:f>
            <x14:dxf>
              <font>
                <color theme="1"/>
              </font>
              <fill>
                <patternFill>
                  <bgColor theme="5"/>
                </patternFill>
              </fill>
            </x14:dxf>
          </x14:cfRule>
          <x14:cfRule type="containsText" priority="155" operator="containsText" id="{CDB40835-1949-42BF-A1D0-6DE49CFFF7F7}">
            <xm:f>NOT(ISERROR(SEARCH(Velferdsmodellen!$D$8,H43)))</xm:f>
            <xm:f>Velferdsmodellen!$D$8</xm:f>
            <x14:dxf>
              <font>
                <color theme="1"/>
              </font>
              <fill>
                <patternFill>
                  <bgColor theme="7"/>
                </patternFill>
              </fill>
            </x14:dxf>
          </x14:cfRule>
          <xm:sqref>H43:H57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8C6C9-DE53-4288-990D-1FE3F125B6F9}">
  <dimension ref="B1:AJ45"/>
  <sheetViews>
    <sheetView zoomScale="80" zoomScaleNormal="80" workbookViewId="0">
      <pane xSplit="3" ySplit="12" topLeftCell="D1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67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4.7109375" style="67" hidden="1" customWidth="1"/>
    <col min="35" max="35" width="18.28515625" style="67" customWidth="1"/>
    <col min="36" max="36" width="2.42578125" style="67" customWidth="1"/>
    <col min="37" max="37" width="7" style="67" customWidth="1"/>
    <col min="38" max="40" width="12.42578125" style="67"/>
    <col min="41" max="41" width="26.7109375" style="67" customWidth="1"/>
    <col min="42" max="16384" width="12.42578125" style="67"/>
  </cols>
  <sheetData>
    <row r="1" spans="2:36" ht="16.5" thickBot="1" x14ac:dyDescent="0.3"/>
    <row r="2" spans="2:36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2:36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9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2:36" ht="16.5" thickBot="1" x14ac:dyDescent="0.3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</row>
    <row r="11" spans="2:36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2:36" ht="31.5" x14ac:dyDescent="0.25">
      <c r="B12" s="96"/>
      <c r="C12" s="189"/>
      <c r="D12" s="167">
        <v>1</v>
      </c>
      <c r="E12" s="127">
        <v>2</v>
      </c>
      <c r="F12" s="127">
        <v>3</v>
      </c>
      <c r="G12" s="127">
        <v>4</v>
      </c>
      <c r="H12" s="127">
        <v>5</v>
      </c>
      <c r="I12" s="127">
        <v>6</v>
      </c>
      <c r="J12" s="127">
        <v>7</v>
      </c>
      <c r="K12" s="127">
        <v>8</v>
      </c>
      <c r="L12" s="127">
        <v>9</v>
      </c>
      <c r="M12" s="127">
        <v>10</v>
      </c>
      <c r="N12" s="127">
        <v>11</v>
      </c>
      <c r="O12" s="127">
        <v>12</v>
      </c>
      <c r="P12" s="127">
        <v>13</v>
      </c>
      <c r="Q12" s="127">
        <v>14</v>
      </c>
      <c r="R12" s="159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68">
        <v>30</v>
      </c>
      <c r="AH12" s="190" t="s">
        <v>47</v>
      </c>
      <c r="AI12" s="100" t="s">
        <v>48</v>
      </c>
      <c r="AJ12" s="98"/>
    </row>
    <row r="13" spans="2:36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 t="shared" ref="AH13:AH24" si="0">30-COUNTBLANK(D13:AG13)</f>
        <v>0</v>
      </c>
      <c r="AI13" s="201"/>
      <c r="AJ13" s="98"/>
    </row>
    <row r="14" spans="2:36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si="0"/>
        <v>0</v>
      </c>
      <c r="AI14" s="218"/>
      <c r="AJ14" s="98"/>
    </row>
    <row r="15" spans="2:36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95/AH15&gt;=0.25),3,IF(OR((Beregningsgrunnlag!M95/AH15&gt;=0.1),((Beregningsgrunnlag!M95+Beregningsgrunnlag!L95)/AH15&gt;=0.4)),2,IF(OR((Beregningsgrunnlag!M95&gt;0),(Beregningsgrunnlag!M95+Beregningsgrunnlag!L95)/AH15&gt;0,((Beregningsgrunnlag!J95/AH15&lt;0.6))),1,0))))</f>
        <v/>
      </c>
      <c r="AJ15" s="98"/>
    </row>
    <row r="16" spans="2:36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54/AH16&gt;=0.25),3,IF(OR((Beregningsgrunnlag!I54/AH16&gt;=0.1),((Beregningsgrunnlag!I54+Beregningsgrunnlag!H54)/AH16&gt;=0.4)),2,IF(OR((Beregningsgrunnlag!I54&gt;0),(Beregningsgrunnlag!I54+Beregningsgrunnlag!H54)/AH16&gt;0,((Beregningsgrunnlag!F54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54/AH17&gt;=0.25),3,IF(OR((Beregningsgrunnlag!M54/AH17&gt;=0.1),((Beregningsgrunnlag!M54+Beregningsgrunnlag!L54)/AH17&gt;=0.4)),2,IF(OR((Beregningsgrunnlag!M54&gt;0),(Beregningsgrunnlag!M54+Beregningsgrunnlag!L54)/AH17&gt;0,((Beregningsgrunnlag!J54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74/AH18&gt;=0.25),3,IF(OR((Beregningsgrunnlag!I74/AH18&gt;=0.1),((Beregningsgrunnlag!I74+Beregningsgrunnlag!H74)/AH18&gt;=0.4)),2,IF(OR((Beregningsgrunnlag!I74&gt;0),(Beregningsgrunnlag!I74+Beregningsgrunnlag!H74)/AH18&gt;0,((Beregningsgrunnlag!F74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74/AH19&gt;=0.25),3,IF(OR((Beregningsgrunnlag!M74/AH19&gt;=0.1),((Beregningsgrunnlag!M74+Beregningsgrunnlag!L74)/AH19&gt;=0.4)),2,IF(OR((Beregningsgrunnlag!M74&gt;0),(Beregningsgrunnlag!M74+Beregningsgrunnlag!L74)/AH19&gt;0,((Beregningsgrunnlag!J74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95/AH20&gt;=0.25),3,IF(OR((Beregningsgrunnlag!I95/AH20&gt;=0.1),((Beregningsgrunnlag!I95+Beregningsgrunnlag!H95)/AH20&gt;=0.4)),2,IF(OR((Beregningsgrunnlag!I95&gt;0),(Beregningsgrunnlag!I95+Beregningsgrunnlag!H95)/AH20&gt;0,((Beregningsgrunnlag!F95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115/AH21&gt;=0.25),3,IF(OR((Beregningsgrunnlag!M115/AH21&gt;=0.1),((Beregningsgrunnlag!M115+Beregningsgrunnlag!L115)/AH21&gt;=0.4)),2,IF(OR((Beregningsgrunnlag!M115&gt;0),(Beregningsgrunnlag!M115+Beregningsgrunnlag!L115)/AH21&gt;0,((Beregningsgrunnlag!J115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115/AH22&gt;=0.25),3,IF(OR((Beregningsgrunnlag!I115/AH22&gt;=0.1),((Beregningsgrunnlag!I115+Beregningsgrunnlag!H115)/AH22&gt;=0.4)),2,IF(OR((Beregningsgrunnlag!I115&gt;0),(Beregningsgrunnlag!I115+Beregningsgrunnlag!H115)/AH22&gt;0,((Beregningsgrunnlag!F115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135/AH23&gt;=0.25),3,IF(OR((Beregningsgrunnlag!M135/AH23&gt;=0.1),((Beregningsgrunnlag!M135+Beregningsgrunnlag!L135)/AH23&gt;=0.4)),2,IF(OR((Beregningsgrunnlag!M135&gt;0),(Beregningsgrunnlag!M135+Beregningsgrunnlag!L135)/AH23&gt;0,((Beregningsgrunnlag!J135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135/AH24&gt;=0.25),3,IF(OR((Beregningsgrunnlag!I135/AH24&gt;=0.1),((Beregningsgrunnlag!I135+Beregningsgrunnlag!H135)/AH24&gt;=0.4)),2,IF(OR((Beregningsgrunnlag!I135&gt;0),(Beregningsgrunnlag!I135+Beregningsgrunnlag!H135)/AH24&gt;0,((Beregningsgrunnlag!F135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3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33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33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33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33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3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33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33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33"/>
      <c r="AI38" s="156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41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47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50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3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+vaXpEtK9uTvCxDTNYC5Veo6VCQqKpKJVMIBg9kLwb2WqLaDPWE3PedBhRmEhP5jXd1nXiXkVtUEky3FGKxoNA==" saltValue="oxj3Q6pUQ0JBIL2XP97njA==" spinCount="100000" sheet="1" formatCells="0" formatColumns="0" formatRows="0" inser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3:AI22 AH25:AI26">
    <cfRule type="containsBlanks" dxfId="395" priority="44" stopIfTrue="1">
      <formula>LEN(TRIM(AH13))=0</formula>
    </cfRule>
  </conditionalFormatting>
  <conditionalFormatting sqref="AH26">
    <cfRule type="cellIs" dxfId="394" priority="45" operator="equal">
      <formula>3</formula>
    </cfRule>
    <cfRule type="cellIs" dxfId="393" priority="46" operator="equal">
      <formula>2</formula>
    </cfRule>
    <cfRule type="cellIs" dxfId="392" priority="47" operator="equal">
      <formula>1</formula>
    </cfRule>
    <cfRule type="cellIs" dxfId="391" priority="53" operator="equal">
      <formula>0</formula>
    </cfRule>
  </conditionalFormatting>
  <conditionalFormatting sqref="AI15:AI22">
    <cfRule type="cellIs" dxfId="390" priority="42" operator="equal">
      <formula>3</formula>
    </cfRule>
    <cfRule type="cellIs" dxfId="389" priority="60" operator="equal">
      <formula>2</formula>
    </cfRule>
    <cfRule type="cellIs" dxfId="388" priority="61" operator="equal">
      <formula>1</formula>
    </cfRule>
    <cfRule type="cellIs" dxfId="387" priority="62" operator="equal">
      <formula>0</formula>
    </cfRule>
  </conditionalFormatting>
  <conditionalFormatting sqref="AI30:AI39">
    <cfRule type="containsBlanks" dxfId="386" priority="34" stopIfTrue="1">
      <formula>LEN(TRIM(AI30))=0</formula>
    </cfRule>
  </conditionalFormatting>
  <conditionalFormatting sqref="AI30:AI37">
    <cfRule type="cellIs" dxfId="385" priority="40" operator="between">
      <formula>0</formula>
      <formula>0.25</formula>
    </cfRule>
    <cfRule type="cellIs" dxfId="384" priority="41" operator="between">
      <formula>0.25</formula>
      <formula>0.5</formula>
    </cfRule>
    <cfRule type="cellIs" dxfId="383" priority="43" operator="between">
      <formula>0.5</formula>
      <formula>0.75</formula>
    </cfRule>
    <cfRule type="cellIs" dxfId="382" priority="63" operator="between">
      <formula>0.75</formula>
      <formula>1</formula>
    </cfRule>
  </conditionalFormatting>
  <conditionalFormatting sqref="AI38">
    <cfRule type="cellIs" dxfId="381" priority="35" operator="between">
      <formula>0</formula>
      <formula>0.25</formula>
    </cfRule>
    <cfRule type="cellIs" dxfId="380" priority="36" operator="between">
      <formula>0.25</formula>
      <formula>0.5</formula>
    </cfRule>
    <cfRule type="cellIs" dxfId="379" priority="37" operator="between">
      <formula>0.5</formula>
      <formula>0.75</formula>
    </cfRule>
    <cfRule type="cellIs" dxfId="378" priority="39" operator="between">
      <formula>0.75</formula>
      <formula>1</formula>
    </cfRule>
  </conditionalFormatting>
  <conditionalFormatting sqref="AI23">
    <cfRule type="containsBlanks" dxfId="377" priority="28" stopIfTrue="1">
      <formula>LEN(TRIM(AI23))=0</formula>
    </cfRule>
  </conditionalFormatting>
  <conditionalFormatting sqref="AI23">
    <cfRule type="cellIs" dxfId="376" priority="27" operator="equal">
      <formula>3</formula>
    </cfRule>
    <cfRule type="cellIs" dxfId="375" priority="29" operator="equal">
      <formula>2</formula>
    </cfRule>
    <cfRule type="cellIs" dxfId="374" priority="30" operator="equal">
      <formula>1</formula>
    </cfRule>
    <cfRule type="cellIs" dxfId="373" priority="31" operator="equal">
      <formula>0</formula>
    </cfRule>
  </conditionalFormatting>
  <conditionalFormatting sqref="AI24">
    <cfRule type="containsBlanks" dxfId="372" priority="23" stopIfTrue="1">
      <formula>LEN(TRIM(AI24))=0</formula>
    </cfRule>
  </conditionalFormatting>
  <conditionalFormatting sqref="AI24">
    <cfRule type="cellIs" dxfId="371" priority="22" operator="equal">
      <formula>3</formula>
    </cfRule>
    <cfRule type="cellIs" dxfId="370" priority="24" operator="equal">
      <formula>2</formula>
    </cfRule>
    <cfRule type="cellIs" dxfId="369" priority="25" operator="equal">
      <formula>1</formula>
    </cfRule>
    <cfRule type="cellIs" dxfId="368" priority="26" operator="equal">
      <formula>0</formula>
    </cfRule>
  </conditionalFormatting>
  <conditionalFormatting sqref="D25:AG25">
    <cfRule type="containsBlanks" dxfId="367" priority="21" stopIfTrue="1">
      <formula>LEN(TRIM(D25))=0</formula>
    </cfRule>
  </conditionalFormatting>
  <conditionalFormatting sqref="D26:AG26">
    <cfRule type="containsBlanks" dxfId="366" priority="2" stopIfTrue="1">
      <formula>LEN(TRIM(D26))=0</formula>
    </cfRule>
  </conditionalFormatting>
  <conditionalFormatting sqref="E26 O26 Y26">
    <cfRule type="containsBlanks" dxfId="365" priority="17">
      <formula>LEN(TRIM(E26))=0</formula>
    </cfRule>
  </conditionalFormatting>
  <conditionalFormatting sqref="E26 O26 Y26">
    <cfRule type="cellIs" dxfId="364" priority="13" operator="equal">
      <formula>3</formula>
    </cfRule>
    <cfRule type="cellIs" dxfId="363" priority="14" operator="equal">
      <formula>2</formula>
    </cfRule>
    <cfRule type="cellIs" dxfId="362" priority="15" operator="equal">
      <formula>1</formula>
    </cfRule>
    <cfRule type="cellIs" dxfId="361" priority="16" operator="equal">
      <formula>0</formula>
    </cfRule>
  </conditionalFormatting>
  <conditionalFormatting sqref="H26 R26 AB26">
    <cfRule type="containsBlanks" dxfId="360" priority="12">
      <formula>LEN(TRIM(H26))=0</formula>
    </cfRule>
  </conditionalFormatting>
  <conditionalFormatting sqref="H26 R26 AB26">
    <cfRule type="cellIs" dxfId="359" priority="7" operator="equal">
      <formula>3</formula>
    </cfRule>
    <cfRule type="cellIs" dxfId="358" priority="8" operator="equal">
      <formula>2</formula>
    </cfRule>
    <cfRule type="cellIs" dxfId="357" priority="9" operator="equal">
      <formula>1</formula>
    </cfRule>
    <cfRule type="cellIs" dxfId="356" priority="10" operator="equal">
      <formula>0</formula>
    </cfRule>
  </conditionalFormatting>
  <conditionalFormatting sqref="H26 R26 AB26">
    <cfRule type="containsBlanks" dxfId="355" priority="6">
      <formula>LEN(TRIM(H26))=0</formula>
    </cfRule>
  </conditionalFormatting>
  <conditionalFormatting sqref="AG26">
    <cfRule type="cellIs" dxfId="354" priority="3" operator="equal">
      <formula>3</formula>
    </cfRule>
    <cfRule type="cellIs" dxfId="353" priority="4" operator="equal">
      <formula>2</formula>
    </cfRule>
    <cfRule type="cellIs" dxfId="352" priority="5" operator="equal">
      <formula>1</formula>
    </cfRule>
    <cfRule type="cellIs" dxfId="351" priority="11" operator="equal">
      <formula>0</formula>
    </cfRule>
  </conditionalFormatting>
  <conditionalFormatting sqref="D26:AG26">
    <cfRule type="cellIs" dxfId="350" priority="1" operator="equal">
      <formula>3</formula>
    </cfRule>
    <cfRule type="cellIs" dxfId="349" priority="18" operator="equal">
      <formula>2</formula>
    </cfRule>
    <cfRule type="cellIs" dxfId="348" priority="19" operator="equal">
      <formula>1</formula>
    </cfRule>
    <cfRule type="cellIs" dxfId="347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690E2421-286F-4AD2-BC3D-B09BB5BC2F79}">
      <formula1>0</formula1>
      <formula2>3</formula2>
    </dataValidation>
    <dataValidation type="whole" allowBlank="1" showInputMessage="1" showErrorMessage="1" errorTitle="Feil i inntastingen" error="Scoren er utenfor intervallet (1-2). Skriv 1 for hannkjønn og 2 for hunnkjønn." sqref="D39:AG39" xr:uid="{4E9D78F1-B787-4473-9680-A62C7C93E651}">
      <formula1>1</formula1>
      <formula2>2</formula2>
    </dataValidation>
    <dataValidation type="decimal" errorStyle="warning" allowBlank="1" showErrorMessage="1" errorTitle="Uforventet vekt" error="Vekten er utenfor forventet vektintervall. Sjekk at vekt er riktig og oppgitt i g. " sqref="D13:AG13" xr:uid="{C2272766-81BA-4D48-A3D3-03D03592AD79}">
      <formula1>10</formula1>
      <formula2>100</formula2>
    </dataValidation>
    <dataValidation type="whole" allowBlank="1" showErrorMessage="1" error="Scoren er utenfor intervallet (0-1)" sqref="D31:AG38" xr:uid="{ECD72AE0-4FCB-4D23-9E31-C488011260AE}">
      <formula1>0</formula1>
      <formula2>1</formula2>
    </dataValidation>
    <dataValidation type="whole" allowBlank="1" showErrorMessage="1" error="Leverfargen er utenfor intervallet (1-6)_x000a_" sqref="D30:AG30" xr:uid="{23BD4CD2-2A34-49DB-B1E1-6A39B7B5D544}">
      <formula1>1</formula1>
      <formula2>6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E21C7E1D-1DF8-4FF4-8FA4-54EEE62B9EB4}">
      <formula1>5</formula1>
      <formula2>25</formula2>
    </dataValidation>
  </dataValidations>
  <pageMargins left="0.7" right="0.7" top="0.75" bottom="0.75" header="0.3" footer="0.3"/>
  <pageSetup paperSize="9" orientation="portrait" r:id="rId1"/>
  <ignoredErrors>
    <ignoredError sqref="D15:AG15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1FED3-49A6-41CD-9289-232C44C87334}">
  <dimension ref="B1:AJ45"/>
  <sheetViews>
    <sheetView zoomScale="80" zoomScaleNormal="80" zoomScaleSheetLayoutView="50" workbookViewId="0">
      <pane xSplit="3" ySplit="12" topLeftCell="D19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67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67" customWidth="1"/>
    <col min="38" max="40" width="12.42578125" style="67"/>
    <col min="41" max="41" width="26.7109375" style="67" customWidth="1"/>
    <col min="42" max="16384" width="12.42578125" style="67"/>
  </cols>
  <sheetData>
    <row r="1" spans="2:36" ht="16.5" thickBot="1" x14ac:dyDescent="0.3"/>
    <row r="2" spans="2:36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2:36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10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2:36" ht="16.5" thickBot="1" x14ac:dyDescent="0.3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</row>
    <row r="11" spans="2:36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2:36" ht="31.5" x14ac:dyDescent="0.25">
      <c r="B12" s="96"/>
      <c r="C12" s="189"/>
      <c r="D12" s="167">
        <v>1</v>
      </c>
      <c r="E12" s="127">
        <v>2</v>
      </c>
      <c r="F12" s="127">
        <v>3</v>
      </c>
      <c r="G12" s="127">
        <v>4</v>
      </c>
      <c r="H12" s="127">
        <v>5</v>
      </c>
      <c r="I12" s="127">
        <v>6</v>
      </c>
      <c r="J12" s="127">
        <v>7</v>
      </c>
      <c r="K12" s="127">
        <v>8</v>
      </c>
      <c r="L12" s="127">
        <v>9</v>
      </c>
      <c r="M12" s="127">
        <v>10</v>
      </c>
      <c r="N12" s="127">
        <v>11</v>
      </c>
      <c r="O12" s="127">
        <v>12</v>
      </c>
      <c r="P12" s="127">
        <v>13</v>
      </c>
      <c r="Q12" s="127">
        <v>14</v>
      </c>
      <c r="R12" s="159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68">
        <v>30</v>
      </c>
      <c r="AH12" s="188" t="s">
        <v>47</v>
      </c>
      <c r="AI12" s="100" t="s">
        <v>48</v>
      </c>
      <c r="AJ12" s="98"/>
    </row>
    <row r="13" spans="2:36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>30-COUNTBLANK(D13:AG13)</f>
        <v>0</v>
      </c>
      <c r="AI13" s="201"/>
      <c r="AJ13" s="98"/>
    </row>
    <row r="14" spans="2:36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ref="AH14:AH24" si="0">30-COUNTBLANK(D14:AG14)</f>
        <v>0</v>
      </c>
      <c r="AI14" s="218"/>
      <c r="AJ14" s="98"/>
    </row>
    <row r="15" spans="2:36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96/AH15&gt;=0.25),3,IF(OR((Beregningsgrunnlag!M96/AH15&gt;=0.1),((Beregningsgrunnlag!M96+Beregningsgrunnlag!L96)/AH15&gt;=0.4)),2,IF(OR((Beregningsgrunnlag!M96&gt;0),(Beregningsgrunnlag!M96+Beregningsgrunnlag!L96)/AH15&gt;0,((Beregningsgrunnlag!J96/AH15&lt;0.6))),1,0))))</f>
        <v/>
      </c>
      <c r="AJ15" s="98"/>
    </row>
    <row r="16" spans="2:36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55/AH16&gt;=0.25),3,IF(OR((Beregningsgrunnlag!I55/AH16&gt;=0.1),((Beregningsgrunnlag!I55+Beregningsgrunnlag!H55)/AH16&gt;=0.4)),2,IF(OR((Beregningsgrunnlag!I55&gt;0),(Beregningsgrunnlag!I55+Beregningsgrunnlag!H55)/AH16&gt;0,((Beregningsgrunnlag!F55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55/AH17&gt;=0.25),3,IF(OR((Beregningsgrunnlag!M55/AH17&gt;=0.1),((Beregningsgrunnlag!M55+Beregningsgrunnlag!L55)/AH17&gt;=0.4)),2,IF(OR((Beregningsgrunnlag!M55&gt;0),(Beregningsgrunnlag!M55+Beregningsgrunnlag!L55)/AH17&gt;0,((Beregningsgrunnlag!J55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75/AH18&gt;=0.25),3,IF(OR((Beregningsgrunnlag!I75/AH18&gt;=0.1),((Beregningsgrunnlag!I75+Beregningsgrunnlag!H75)/AH18&gt;=0.4)),2,IF(OR((Beregningsgrunnlag!I75&gt;0),(Beregningsgrunnlag!I75+Beregningsgrunnlag!H75)/AH18&gt;0,((Beregningsgrunnlag!F75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75/AH19&gt;=0.25),3,IF(OR((Beregningsgrunnlag!M75/AH19&gt;=0.1),((Beregningsgrunnlag!M75+Beregningsgrunnlag!L75)/AH19&gt;=0.4)),2,IF(OR((Beregningsgrunnlag!M75&gt;0),(Beregningsgrunnlag!M75+Beregningsgrunnlag!L75)/AH19&gt;0,((Beregningsgrunnlag!J75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96/AH20&gt;=0.25),3,IF(OR((Beregningsgrunnlag!I96/AH20&gt;=0.1),((Beregningsgrunnlag!I96+Beregningsgrunnlag!H96)/AH20&gt;=0.4)),2,IF(OR((Beregningsgrunnlag!I96&gt;0),(Beregningsgrunnlag!I96+Beregningsgrunnlag!H96)/AH20&gt;0,((Beregningsgrunnlag!F96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116/AH21&gt;=0.25),3,IF(OR((Beregningsgrunnlag!M116/AH21&gt;=0.1),((Beregningsgrunnlag!M116+Beregningsgrunnlag!L116)/AH21&gt;=0.4)),2,IF(OR((Beregningsgrunnlag!M116&gt;0),(Beregningsgrunnlag!M116+Beregningsgrunnlag!L116)/AH21&gt;0,((Beregningsgrunnlag!J116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116/AH22&gt;=0.25),3,IF(OR((Beregningsgrunnlag!I116/AH22&gt;=0.1),((Beregningsgrunnlag!I116+Beregningsgrunnlag!H116)/AH22&gt;=0.4)),2,IF(OR((Beregningsgrunnlag!I116&gt;0),(Beregningsgrunnlag!I116+Beregningsgrunnlag!H116)/AH22&gt;0,((Beregningsgrunnlag!F116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136/AH23&gt;=0.25),3,IF(OR((Beregningsgrunnlag!M136/AH23&gt;=0.1),((Beregningsgrunnlag!M136+Beregningsgrunnlag!L136)/AH23&gt;=0.4)),2,IF(OR((Beregningsgrunnlag!M136&gt;0),(Beregningsgrunnlag!M136+Beregningsgrunnlag!L136)/AH23&gt;0,((Beregningsgrunnlag!J136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136/AH24&gt;=0.25),3,IF(OR((Beregningsgrunnlag!I136/AH24&gt;=0.1),((Beregningsgrunnlag!I136+Beregningsgrunnlag!H136)/AH24&gt;=0.4)),2,IF(OR((Beregningsgrunnlag!I136&gt;0),(Beregningsgrunnlag!I136+Beregningsgrunnlag!H136)/AH24&gt;0,((Beregningsgrunnlag!F136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2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62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62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62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62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2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62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62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62"/>
      <c r="AI38" s="156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63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64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65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2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IwrRoPLnvEUlE+6aHCuazhX4sL3kSErg4VwK9ZCiRDx/FUY457dcDN6oAP/sVad+oVSOmQXBUD5znLhLsJVKlQ==" saltValue="mVb+WEUoFseam7yYu1TzAA==" spinCount="100000" sheet="1" formatCells="0" formatColumns="0" formatRows="0" inser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5:AI22 AH26:AI26">
    <cfRule type="containsBlanks" dxfId="346" priority="65" stopIfTrue="1">
      <formula>LEN(TRIM(AH15))=0</formula>
    </cfRule>
  </conditionalFormatting>
  <conditionalFormatting sqref="AH26">
    <cfRule type="cellIs" dxfId="345" priority="66" operator="equal">
      <formula>3</formula>
    </cfRule>
    <cfRule type="cellIs" dxfId="344" priority="67" operator="equal">
      <formula>2</formula>
    </cfRule>
    <cfRule type="cellIs" dxfId="343" priority="68" operator="equal">
      <formula>1</formula>
    </cfRule>
    <cfRule type="cellIs" dxfId="342" priority="69" operator="equal">
      <formula>0</formula>
    </cfRule>
  </conditionalFormatting>
  <conditionalFormatting sqref="AI15:AI22">
    <cfRule type="cellIs" dxfId="341" priority="70" operator="equal">
      <formula>3</formula>
    </cfRule>
    <cfRule type="cellIs" dxfId="340" priority="71" operator="equal">
      <formula>2</formula>
    </cfRule>
    <cfRule type="cellIs" dxfId="339" priority="72" operator="equal">
      <formula>1</formula>
    </cfRule>
    <cfRule type="cellIs" dxfId="338" priority="73" operator="equal">
      <formula>0</formula>
    </cfRule>
  </conditionalFormatting>
  <conditionalFormatting sqref="AI13:AI14">
    <cfRule type="containsBlanks" dxfId="337" priority="64" stopIfTrue="1">
      <formula>LEN(TRIM(AI13))=0</formula>
    </cfRule>
  </conditionalFormatting>
  <conditionalFormatting sqref="AI30:AI39">
    <cfRule type="containsBlanks" dxfId="336" priority="60" stopIfTrue="1">
      <formula>LEN(TRIM(AI30))=0</formula>
    </cfRule>
  </conditionalFormatting>
  <conditionalFormatting sqref="AI30:AI38">
    <cfRule type="cellIs" dxfId="335" priority="61" operator="between">
      <formula>0</formula>
      <formula>0.25</formula>
    </cfRule>
    <cfRule type="cellIs" dxfId="334" priority="62" operator="between">
      <formula>0.25</formula>
      <formula>0.5</formula>
    </cfRule>
    <cfRule type="cellIs" dxfId="333" priority="63" operator="between">
      <formula>0.5</formula>
      <formula>0.75</formula>
    </cfRule>
    <cfRule type="cellIs" dxfId="332" priority="74" operator="between">
      <formula>0.75</formula>
      <formula>1</formula>
    </cfRule>
  </conditionalFormatting>
  <conditionalFormatting sqref="AH25:AI25">
    <cfRule type="containsBlanks" dxfId="331" priority="53" stopIfTrue="1">
      <formula>LEN(TRIM(AH25))=0</formula>
    </cfRule>
  </conditionalFormatting>
  <conditionalFormatting sqref="AI23">
    <cfRule type="containsBlanks" dxfId="330" priority="29" stopIfTrue="1">
      <formula>LEN(TRIM(AI23))=0</formula>
    </cfRule>
  </conditionalFormatting>
  <conditionalFormatting sqref="AI23">
    <cfRule type="cellIs" dxfId="329" priority="28" operator="equal">
      <formula>3</formula>
    </cfRule>
    <cfRule type="cellIs" dxfId="328" priority="30" operator="equal">
      <formula>2</formula>
    </cfRule>
    <cfRule type="cellIs" dxfId="327" priority="31" operator="equal">
      <formula>1</formula>
    </cfRule>
    <cfRule type="cellIs" dxfId="326" priority="32" operator="equal">
      <formula>0</formula>
    </cfRule>
  </conditionalFormatting>
  <conditionalFormatting sqref="AI24">
    <cfRule type="containsBlanks" dxfId="325" priority="24" stopIfTrue="1">
      <formula>LEN(TRIM(AI24))=0</formula>
    </cfRule>
  </conditionalFormatting>
  <conditionalFormatting sqref="AI24">
    <cfRule type="cellIs" dxfId="324" priority="23" operator="equal">
      <formula>3</formula>
    </cfRule>
    <cfRule type="cellIs" dxfId="323" priority="25" operator="equal">
      <formula>2</formula>
    </cfRule>
    <cfRule type="cellIs" dxfId="322" priority="26" operator="equal">
      <formula>1</formula>
    </cfRule>
    <cfRule type="cellIs" dxfId="321" priority="27" operator="equal">
      <formula>0</formula>
    </cfRule>
  </conditionalFormatting>
  <conditionalFormatting sqref="D25:AG25">
    <cfRule type="containsBlanks" dxfId="320" priority="21" stopIfTrue="1">
      <formula>LEN(TRIM(D25))=0</formula>
    </cfRule>
  </conditionalFormatting>
  <conditionalFormatting sqref="D26:AG26">
    <cfRule type="containsBlanks" dxfId="319" priority="2" stopIfTrue="1">
      <formula>LEN(TRIM(D26))=0</formula>
    </cfRule>
  </conditionalFormatting>
  <conditionalFormatting sqref="E26 O26 Y26">
    <cfRule type="containsBlanks" dxfId="318" priority="17">
      <formula>LEN(TRIM(E26))=0</formula>
    </cfRule>
  </conditionalFormatting>
  <conditionalFormatting sqref="E26 O26 Y26">
    <cfRule type="cellIs" dxfId="317" priority="13" operator="equal">
      <formula>3</formula>
    </cfRule>
    <cfRule type="cellIs" dxfId="316" priority="14" operator="equal">
      <formula>2</formula>
    </cfRule>
    <cfRule type="cellIs" dxfId="315" priority="15" operator="equal">
      <formula>1</formula>
    </cfRule>
    <cfRule type="cellIs" dxfId="314" priority="16" operator="equal">
      <formula>0</formula>
    </cfRule>
  </conditionalFormatting>
  <conditionalFormatting sqref="H26 R26 AB26">
    <cfRule type="containsBlanks" dxfId="313" priority="12">
      <formula>LEN(TRIM(H26))=0</formula>
    </cfRule>
  </conditionalFormatting>
  <conditionalFormatting sqref="H26 R26 AB26">
    <cfRule type="cellIs" dxfId="312" priority="7" operator="equal">
      <formula>3</formula>
    </cfRule>
    <cfRule type="cellIs" dxfId="311" priority="8" operator="equal">
      <formula>2</formula>
    </cfRule>
    <cfRule type="cellIs" dxfId="310" priority="9" operator="equal">
      <formula>1</formula>
    </cfRule>
    <cfRule type="cellIs" dxfId="309" priority="10" operator="equal">
      <formula>0</formula>
    </cfRule>
  </conditionalFormatting>
  <conditionalFormatting sqref="H26 R26 AB26">
    <cfRule type="containsBlanks" dxfId="308" priority="6">
      <formula>LEN(TRIM(H26))=0</formula>
    </cfRule>
  </conditionalFormatting>
  <conditionalFormatting sqref="AG26">
    <cfRule type="cellIs" dxfId="307" priority="3" operator="equal">
      <formula>3</formula>
    </cfRule>
    <cfRule type="cellIs" dxfId="306" priority="4" operator="equal">
      <formula>2</formula>
    </cfRule>
    <cfRule type="cellIs" dxfId="305" priority="5" operator="equal">
      <formula>1</formula>
    </cfRule>
    <cfRule type="cellIs" dxfId="304" priority="11" operator="equal">
      <formula>0</formula>
    </cfRule>
  </conditionalFormatting>
  <conditionalFormatting sqref="D26:AG26">
    <cfRule type="cellIs" dxfId="303" priority="1" operator="equal">
      <formula>3</formula>
    </cfRule>
    <cfRule type="cellIs" dxfId="302" priority="18" operator="equal">
      <formula>2</formula>
    </cfRule>
    <cfRule type="cellIs" dxfId="301" priority="19" operator="equal">
      <formula>1</formula>
    </cfRule>
    <cfRule type="cellIs" dxfId="300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1297F683-8289-4832-8DD5-B101788DC75E}">
      <formula1>0</formula1>
      <formula2>3</formula2>
    </dataValidation>
    <dataValidation type="decimal" errorStyle="warning" allowBlank="1" showErrorMessage="1" errorTitle="Uforventet vekt" error="Vekten er utenfor forventet vektintervall. Sjekk at vekt er riktig og oppgitt i g. " sqref="D13:AG13" xr:uid="{BFE14131-366D-4684-9829-D4C7228228CF}">
      <formula1>10</formula1>
      <formula2>100</formula2>
    </dataValidation>
    <dataValidation type="whole" allowBlank="1" showErrorMessage="1" error="Scoren er utenfor intervallet (0-1)" sqref="D31:AG38" xr:uid="{209EE32C-1F5F-411F-B68D-27E459141E20}">
      <formula1>0</formula1>
      <formula2>1</formula2>
    </dataValidation>
    <dataValidation type="whole" allowBlank="1" showErrorMessage="1" error="Leverfargen er utenfor intervallet (1-6)_x000a_" sqref="D30:AG30" xr:uid="{9DF17888-437E-4018-8EA2-1F541FAADACB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39:AG39" xr:uid="{7BDDA070-94A2-4B7B-86E4-AC471FD7BBE5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6F7F8D92-DBDC-40FB-8046-5F8F446AD218}">
      <formula1>5</formula1>
      <formula2>25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EB71-A3E2-41C9-9E93-BB5520F33FAF}">
  <dimension ref="B1:AJ45"/>
  <sheetViews>
    <sheetView zoomScale="80" zoomScaleNormal="80" workbookViewId="0">
      <pane xSplit="3" ySplit="12" topLeftCell="D1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67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67" customWidth="1"/>
    <col min="38" max="40" width="12.42578125" style="67"/>
    <col min="41" max="41" width="26.7109375" style="67" customWidth="1"/>
    <col min="42" max="16384" width="12.42578125" style="67"/>
  </cols>
  <sheetData>
    <row r="1" spans="2:36" ht="16.5" thickBot="1" x14ac:dyDescent="0.3"/>
    <row r="2" spans="2:36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2:36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11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2:36" ht="16.5" thickBot="1" x14ac:dyDescent="0.3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</row>
    <row r="11" spans="2:36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2:36" ht="31.5" x14ac:dyDescent="0.25">
      <c r="B12" s="96"/>
      <c r="C12" s="189"/>
      <c r="D12" s="124">
        <v>1</v>
      </c>
      <c r="E12" s="125">
        <v>2</v>
      </c>
      <c r="F12" s="125">
        <v>3</v>
      </c>
      <c r="G12" s="125">
        <v>4</v>
      </c>
      <c r="H12" s="125">
        <v>5</v>
      </c>
      <c r="I12" s="125">
        <v>6</v>
      </c>
      <c r="J12" s="125">
        <v>7</v>
      </c>
      <c r="K12" s="125">
        <v>8</v>
      </c>
      <c r="L12" s="125">
        <v>9</v>
      </c>
      <c r="M12" s="125">
        <v>10</v>
      </c>
      <c r="N12" s="125">
        <v>11</v>
      </c>
      <c r="O12" s="125">
        <v>12</v>
      </c>
      <c r="P12" s="125">
        <v>13</v>
      </c>
      <c r="Q12" s="125">
        <v>14</v>
      </c>
      <c r="R12" s="126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68">
        <v>30</v>
      </c>
      <c r="AH12" s="188" t="s">
        <v>47</v>
      </c>
      <c r="AI12" s="100" t="s">
        <v>48</v>
      </c>
      <c r="AJ12" s="98"/>
    </row>
    <row r="13" spans="2:36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 t="shared" ref="AH13:AH24" si="0">30-COUNTBLANK(D13:AG13)</f>
        <v>0</v>
      </c>
      <c r="AI13" s="201"/>
      <c r="AJ13" s="98"/>
    </row>
    <row r="14" spans="2:36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si="0"/>
        <v>0</v>
      </c>
      <c r="AI14" s="218"/>
      <c r="AJ14" s="98"/>
    </row>
    <row r="15" spans="2:36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97/AH15&gt;=0.25),3,IF(OR((Beregningsgrunnlag!M97/AH15&gt;=0.1),((Beregningsgrunnlag!M97+Beregningsgrunnlag!L97)/AH15&gt;=0.4)),2,IF(OR((Beregningsgrunnlag!M97&gt;0),(Beregningsgrunnlag!M97+Beregningsgrunnlag!L97)/AH15&gt;0,((Beregningsgrunnlag!J97/AH15&lt;0.6))),1,0))))</f>
        <v/>
      </c>
      <c r="AJ15" s="98"/>
    </row>
    <row r="16" spans="2:36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56/AH16&gt;=0.25),3,IF(OR((Beregningsgrunnlag!I56/AH16&gt;=0.1),((Beregningsgrunnlag!I56+Beregningsgrunnlag!H56)/AH16&gt;=0.4)),2,IF(OR((Beregningsgrunnlag!I56&gt;0),(Beregningsgrunnlag!I56+Beregningsgrunnlag!H56)/AH16&gt;0,((Beregningsgrunnlag!F56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56/AH17&gt;=0.25),3,IF(OR((Beregningsgrunnlag!M56/AH17&gt;=0.1),((Beregningsgrunnlag!M56+Beregningsgrunnlag!L56)/AH17&gt;=0.4)),2,IF(OR((Beregningsgrunnlag!M56&gt;0),(Beregningsgrunnlag!M56+Beregningsgrunnlag!L56)/AH17&gt;0,((Beregningsgrunnlag!J56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76/AH18&gt;=0.25),3,IF(OR((Beregningsgrunnlag!I76/AH18&gt;=0.1),((Beregningsgrunnlag!I76+Beregningsgrunnlag!H76)/AH18&gt;=0.4)),2,IF(OR((Beregningsgrunnlag!I76&gt;0),(Beregningsgrunnlag!I76+Beregningsgrunnlag!H76)/AH18&gt;0,((Beregningsgrunnlag!F76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76/AH19&gt;=0.25),3,IF(OR((Beregningsgrunnlag!M76/AH19&gt;=0.1),((Beregningsgrunnlag!M76+Beregningsgrunnlag!L76)/AH19&gt;=0.4)),2,IF(OR((Beregningsgrunnlag!M76&gt;0),(Beregningsgrunnlag!M76+Beregningsgrunnlag!L76)/AH19&gt;0,((Beregningsgrunnlag!J76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97/AH20&gt;=0.25),3,IF(OR((Beregningsgrunnlag!I97/AH20&gt;=0.1),((Beregningsgrunnlag!I97+Beregningsgrunnlag!H97)/AH20&gt;=0.4)),2,IF(OR((Beregningsgrunnlag!I97&gt;0),(Beregningsgrunnlag!I97+Beregningsgrunnlag!H97)/AH20&gt;0,((Beregningsgrunnlag!F97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117/AH21&gt;=0.25),3,IF(OR((Beregningsgrunnlag!M117/AH21&gt;=0.1),((Beregningsgrunnlag!M117+Beregningsgrunnlag!L117)/AH21&gt;=0.4)),2,IF(OR((Beregningsgrunnlag!M117&gt;0),(Beregningsgrunnlag!M117+Beregningsgrunnlag!L117)/AH21&gt;0,((Beregningsgrunnlag!J117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117/AH22&gt;=0.25),3,IF(OR((Beregningsgrunnlag!I117/AH22&gt;=0.1),((Beregningsgrunnlag!I117+Beregningsgrunnlag!H117)/AH22&gt;=0.4)),2,IF(OR((Beregningsgrunnlag!I117&gt;0),(Beregningsgrunnlag!I117+Beregningsgrunnlag!H117)/AH22&gt;0,((Beregningsgrunnlag!F117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137/AH23&gt;=0.25),3,IF(OR((Beregningsgrunnlag!M137/AH23&gt;=0.1),((Beregningsgrunnlag!M137+Beregningsgrunnlag!L137)/AH23&gt;=0.4)),2,IF(OR((Beregningsgrunnlag!M137&gt;0),(Beregningsgrunnlag!M137+Beregningsgrunnlag!L137)/AH23&gt;0,((Beregningsgrunnlag!J137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137/AH24&gt;=0.25),3,IF(OR((Beregningsgrunnlag!I137/AH24&gt;=0.1),((Beregningsgrunnlag!I137+Beregningsgrunnlag!H137)/AH24&gt;=0.4)),2,IF(OR((Beregningsgrunnlag!I137&gt;0),(Beregningsgrunnlag!I137+Beregningsgrunnlag!H137)/AH24&gt;0,((Beregningsgrunnlag!F137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2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62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62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62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62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2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62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62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62"/>
      <c r="AI38" s="156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62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64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65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2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I465ZiccKGSbF9aoaNou+wbWFbwZ1kx/EFMpbkDWVQ/BA/9SAxBFEvSCjdQrrxtDSYXjYzr6bS2duecRFp4Pcw==" saltValue="QSRRBedv5YYnjX2wnrIVuQ==" spinCount="100000" sheet="1" formatCells="0" formatColumns="0" formatRows="0" inser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5:AI21">
    <cfRule type="containsBlanks" dxfId="299" priority="64" stopIfTrue="1">
      <formula>LEN(TRIM(AI15))=0</formula>
    </cfRule>
  </conditionalFormatting>
  <conditionalFormatting sqref="AI15:AI21">
    <cfRule type="cellIs" dxfId="298" priority="65" operator="equal">
      <formula>3</formula>
    </cfRule>
    <cfRule type="cellIs" dxfId="297" priority="66" operator="equal">
      <formula>2</formula>
    </cfRule>
    <cfRule type="cellIs" dxfId="296" priority="67" operator="equal">
      <formula>1</formula>
    </cfRule>
    <cfRule type="cellIs" dxfId="295" priority="68" operator="equal">
      <formula>0</formula>
    </cfRule>
  </conditionalFormatting>
  <conditionalFormatting sqref="AI13:AI14">
    <cfRule type="containsBlanks" dxfId="294" priority="63" stopIfTrue="1">
      <formula>LEN(TRIM(AI13))=0</formula>
    </cfRule>
  </conditionalFormatting>
  <conditionalFormatting sqref="AI30:AI39">
    <cfRule type="containsBlanks" dxfId="293" priority="59" stopIfTrue="1">
      <formula>LEN(TRIM(AI30))=0</formula>
    </cfRule>
  </conditionalFormatting>
  <conditionalFormatting sqref="AI30:AI38">
    <cfRule type="cellIs" dxfId="292" priority="60" operator="between">
      <formula>0</formula>
      <formula>0.25</formula>
    </cfRule>
    <cfRule type="cellIs" dxfId="291" priority="61" operator="between">
      <formula>0.25</formula>
      <formula>0.5</formula>
    </cfRule>
    <cfRule type="cellIs" dxfId="290" priority="62" operator="between">
      <formula>0.5</formula>
      <formula>0.75</formula>
    </cfRule>
    <cfRule type="cellIs" dxfId="289" priority="69" operator="between">
      <formula>0.75</formula>
      <formula>1</formula>
    </cfRule>
  </conditionalFormatting>
  <conditionalFormatting sqref="AI22 AH25:AI26">
    <cfRule type="containsBlanks" dxfId="288" priority="34" stopIfTrue="1">
      <formula>LEN(TRIM(AH22))=0</formula>
    </cfRule>
  </conditionalFormatting>
  <conditionalFormatting sqref="AH26">
    <cfRule type="cellIs" dxfId="287" priority="35" operator="equal">
      <formula>3</formula>
    </cfRule>
    <cfRule type="cellIs" dxfId="286" priority="36" operator="equal">
      <formula>2</formula>
    </cfRule>
    <cfRule type="cellIs" dxfId="285" priority="37" operator="equal">
      <formula>1</formula>
    </cfRule>
    <cfRule type="cellIs" dxfId="284" priority="43" operator="equal">
      <formula>0</formula>
    </cfRule>
  </conditionalFormatting>
  <conditionalFormatting sqref="AI22">
    <cfRule type="cellIs" dxfId="283" priority="33" operator="equal">
      <formula>3</formula>
    </cfRule>
    <cfRule type="cellIs" dxfId="282" priority="50" operator="equal">
      <formula>2</formula>
    </cfRule>
    <cfRule type="cellIs" dxfId="281" priority="51" operator="equal">
      <formula>1</formula>
    </cfRule>
    <cfRule type="cellIs" dxfId="280" priority="52" operator="equal">
      <formula>0</formula>
    </cfRule>
  </conditionalFormatting>
  <conditionalFormatting sqref="AI23">
    <cfRule type="containsBlanks" dxfId="279" priority="29" stopIfTrue="1">
      <formula>LEN(TRIM(AI23))=0</formula>
    </cfRule>
  </conditionalFormatting>
  <conditionalFormatting sqref="AI23">
    <cfRule type="cellIs" dxfId="278" priority="28" operator="equal">
      <formula>3</formula>
    </cfRule>
    <cfRule type="cellIs" dxfId="277" priority="30" operator="equal">
      <formula>2</formula>
    </cfRule>
    <cfRule type="cellIs" dxfId="276" priority="31" operator="equal">
      <formula>1</formula>
    </cfRule>
    <cfRule type="cellIs" dxfId="275" priority="32" operator="equal">
      <formula>0</formula>
    </cfRule>
  </conditionalFormatting>
  <conditionalFormatting sqref="AI24">
    <cfRule type="containsBlanks" dxfId="274" priority="24" stopIfTrue="1">
      <formula>LEN(TRIM(AI24))=0</formula>
    </cfRule>
  </conditionalFormatting>
  <conditionalFormatting sqref="AI24">
    <cfRule type="cellIs" dxfId="273" priority="23" operator="equal">
      <formula>3</formula>
    </cfRule>
    <cfRule type="cellIs" dxfId="272" priority="25" operator="equal">
      <formula>2</formula>
    </cfRule>
    <cfRule type="cellIs" dxfId="271" priority="26" operator="equal">
      <formula>1</formula>
    </cfRule>
    <cfRule type="cellIs" dxfId="270" priority="27" operator="equal">
      <formula>0</formula>
    </cfRule>
  </conditionalFormatting>
  <conditionalFormatting sqref="D25:AG25">
    <cfRule type="containsBlanks" dxfId="269" priority="21" stopIfTrue="1">
      <formula>LEN(TRIM(D25))=0</formula>
    </cfRule>
  </conditionalFormatting>
  <conditionalFormatting sqref="D26:AG26">
    <cfRule type="containsBlanks" dxfId="268" priority="2" stopIfTrue="1">
      <formula>LEN(TRIM(D26))=0</formula>
    </cfRule>
  </conditionalFormatting>
  <conditionalFormatting sqref="E26 O26 Y26">
    <cfRule type="containsBlanks" dxfId="267" priority="17">
      <formula>LEN(TRIM(E26))=0</formula>
    </cfRule>
  </conditionalFormatting>
  <conditionalFormatting sqref="E26 O26 Y26">
    <cfRule type="cellIs" dxfId="266" priority="13" operator="equal">
      <formula>3</formula>
    </cfRule>
    <cfRule type="cellIs" dxfId="265" priority="14" operator="equal">
      <formula>2</formula>
    </cfRule>
    <cfRule type="cellIs" dxfId="264" priority="15" operator="equal">
      <formula>1</formula>
    </cfRule>
    <cfRule type="cellIs" dxfId="263" priority="16" operator="equal">
      <formula>0</formula>
    </cfRule>
  </conditionalFormatting>
  <conditionalFormatting sqref="H26 R26 AB26">
    <cfRule type="containsBlanks" dxfId="262" priority="12">
      <formula>LEN(TRIM(H26))=0</formula>
    </cfRule>
  </conditionalFormatting>
  <conditionalFormatting sqref="H26 R26 AB26">
    <cfRule type="cellIs" dxfId="261" priority="7" operator="equal">
      <formula>3</formula>
    </cfRule>
    <cfRule type="cellIs" dxfId="260" priority="8" operator="equal">
      <formula>2</formula>
    </cfRule>
    <cfRule type="cellIs" dxfId="259" priority="9" operator="equal">
      <formula>1</formula>
    </cfRule>
    <cfRule type="cellIs" dxfId="258" priority="10" operator="equal">
      <formula>0</formula>
    </cfRule>
  </conditionalFormatting>
  <conditionalFormatting sqref="H26 R26 AB26">
    <cfRule type="containsBlanks" dxfId="257" priority="6">
      <formula>LEN(TRIM(H26))=0</formula>
    </cfRule>
  </conditionalFormatting>
  <conditionalFormatting sqref="AG26">
    <cfRule type="cellIs" dxfId="256" priority="3" operator="equal">
      <formula>3</formula>
    </cfRule>
    <cfRule type="cellIs" dxfId="255" priority="4" operator="equal">
      <formula>2</formula>
    </cfRule>
    <cfRule type="cellIs" dxfId="254" priority="5" operator="equal">
      <formula>1</formula>
    </cfRule>
    <cfRule type="cellIs" dxfId="253" priority="11" operator="equal">
      <formula>0</formula>
    </cfRule>
  </conditionalFormatting>
  <conditionalFormatting sqref="D26:AG26">
    <cfRule type="cellIs" dxfId="252" priority="1" operator="equal">
      <formula>3</formula>
    </cfRule>
    <cfRule type="cellIs" dxfId="251" priority="18" operator="equal">
      <formula>2</formula>
    </cfRule>
    <cfRule type="cellIs" dxfId="250" priority="19" operator="equal">
      <formula>1</formula>
    </cfRule>
    <cfRule type="cellIs" dxfId="249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898F0A99-0898-416D-ADE7-DF055F191542}">
      <formula1>0</formula1>
      <formula2>3</formula2>
    </dataValidation>
    <dataValidation type="decimal" errorStyle="warning" allowBlank="1" showErrorMessage="1" errorTitle="Uforventet vekt" error="Vekten er utenfor forventet vektintervall. Sjekk at vekt er riktig og oppgitt i g. " sqref="D13:AG13" xr:uid="{65CB3E2F-8EC8-4DEB-B654-2FD57914DFCA}">
      <formula1>10</formula1>
      <formula2>100</formula2>
    </dataValidation>
    <dataValidation type="whole" allowBlank="1" showErrorMessage="1" error="Scoren er utenfor intervallet (0-1)" sqref="D31:AG38" xr:uid="{638FA0DE-3D23-4C4E-AA41-1159F832D978}">
      <formula1>0</formula1>
      <formula2>1</formula2>
    </dataValidation>
    <dataValidation type="whole" allowBlank="1" showErrorMessage="1" error="Leverfargen er utenfor intervallet (1-6)_x000a_" sqref="D30:AG30" xr:uid="{C678A83B-99D7-42B4-BC67-D56BC30BA4ED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39:AG39" xr:uid="{CB076BAB-E0A9-4A0C-849D-F991FE1607FD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3F06206C-8A6E-48B4-BB4A-22AEB486A88B}">
      <formula1>5</formula1>
      <formula2>25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8855E-1708-4EE4-8652-F8AFCCC1224D}">
  <dimension ref="B1:AJ45"/>
  <sheetViews>
    <sheetView zoomScale="80" zoomScaleNormal="80" workbookViewId="0">
      <pane xSplit="3" ySplit="12" topLeftCell="D2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67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67" customWidth="1"/>
    <col min="38" max="40" width="12.42578125" style="67"/>
    <col min="41" max="41" width="26.7109375" style="67" customWidth="1"/>
    <col min="42" max="16384" width="12.42578125" style="67"/>
  </cols>
  <sheetData>
    <row r="1" spans="2:36" ht="16.5" thickBot="1" x14ac:dyDescent="0.3"/>
    <row r="2" spans="2:36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2:36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12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2:36" ht="16.5" thickBot="1" x14ac:dyDescent="0.3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</row>
    <row r="11" spans="2:36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2:36" ht="31.5" x14ac:dyDescent="0.25">
      <c r="B12" s="96"/>
      <c r="C12" s="189"/>
      <c r="D12" s="124">
        <v>1</v>
      </c>
      <c r="E12" s="125">
        <v>2</v>
      </c>
      <c r="F12" s="125">
        <v>3</v>
      </c>
      <c r="G12" s="125">
        <v>4</v>
      </c>
      <c r="H12" s="125">
        <v>5</v>
      </c>
      <c r="I12" s="125">
        <v>6</v>
      </c>
      <c r="J12" s="125">
        <v>7</v>
      </c>
      <c r="K12" s="125">
        <v>8</v>
      </c>
      <c r="L12" s="125">
        <v>9</v>
      </c>
      <c r="M12" s="125">
        <v>10</v>
      </c>
      <c r="N12" s="125">
        <v>11</v>
      </c>
      <c r="O12" s="125">
        <v>12</v>
      </c>
      <c r="P12" s="125">
        <v>13</v>
      </c>
      <c r="Q12" s="125">
        <v>14</v>
      </c>
      <c r="R12" s="126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68">
        <v>30</v>
      </c>
      <c r="AH12" s="188" t="s">
        <v>47</v>
      </c>
      <c r="AI12" s="100" t="s">
        <v>48</v>
      </c>
      <c r="AJ12" s="98"/>
    </row>
    <row r="13" spans="2:36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 t="shared" ref="AH13:AH24" si="0">30-COUNTBLANK(D13:AG13)</f>
        <v>0</v>
      </c>
      <c r="AI13" s="201"/>
      <c r="AJ13" s="98"/>
    </row>
    <row r="14" spans="2:36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si="0"/>
        <v>0</v>
      </c>
      <c r="AI14" s="218"/>
      <c r="AJ14" s="98"/>
    </row>
    <row r="15" spans="2:36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98/AH15&gt;=0.25),3,IF(OR((Beregningsgrunnlag!M98/AH15&gt;=0.1),((Beregningsgrunnlag!M98+Beregningsgrunnlag!L98)/AH15&gt;=0.4)),2,IF(OR((Beregningsgrunnlag!M98&gt;0),(Beregningsgrunnlag!M98+Beregningsgrunnlag!L98)/AH15&gt;0,((Beregningsgrunnlag!J98/AH15&lt;0.6))),1,0))))</f>
        <v/>
      </c>
      <c r="AJ15" s="98"/>
    </row>
    <row r="16" spans="2:36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57/AH16&gt;=0.25),3,IF(OR((Beregningsgrunnlag!I57/AH16&gt;=0.1),((Beregningsgrunnlag!I57+Beregningsgrunnlag!H57)/AH16&gt;=0.4)),2,IF(OR((Beregningsgrunnlag!I57&gt;0),(Beregningsgrunnlag!I57+Beregningsgrunnlag!H57)/AH16&gt;0,((Beregningsgrunnlag!F57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57/AH17&gt;=0.25),3,IF(OR((Beregningsgrunnlag!M57/AH17&gt;=0.1),((Beregningsgrunnlag!M57+Beregningsgrunnlag!L57)/AH17&gt;=0.4)),2,IF(OR((Beregningsgrunnlag!M57&gt;0),(Beregningsgrunnlag!M57+Beregningsgrunnlag!L57)/AH17&gt;0,((Beregningsgrunnlag!J57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77/AH18&gt;=0.25),3,IF(OR((Beregningsgrunnlag!I77/AH18&gt;=0.1),((Beregningsgrunnlag!I77+Beregningsgrunnlag!H77)/AH18&gt;=0.4)),2,IF(OR((Beregningsgrunnlag!I77&gt;0),(Beregningsgrunnlag!I77+Beregningsgrunnlag!H77)/AH18&gt;0,((Beregningsgrunnlag!F77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77/AH19&gt;=0.25),3,IF(OR((Beregningsgrunnlag!M77/AH19&gt;=0.1),((Beregningsgrunnlag!M77+Beregningsgrunnlag!L77)/AH19&gt;=0.4)),2,IF(OR((Beregningsgrunnlag!M77&gt;0),(Beregningsgrunnlag!M77+Beregningsgrunnlag!L77)/AH19&gt;0,((Beregningsgrunnlag!J77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98/AH20&gt;=0.25),3,IF(OR((Beregningsgrunnlag!I98/AH20&gt;=0.1),((Beregningsgrunnlag!I98+Beregningsgrunnlag!H98)/AH20&gt;=0.4)),2,IF(OR((Beregningsgrunnlag!I98&gt;0),(Beregningsgrunnlag!I98+Beregningsgrunnlag!H98)/AH20&gt;0,((Beregningsgrunnlag!F98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118/AH21&gt;=0.25),3,IF(OR((Beregningsgrunnlag!M118/AH21&gt;=0.1),((Beregningsgrunnlag!M118+Beregningsgrunnlag!L118)/AH21&gt;=0.4)),2,IF(OR((Beregningsgrunnlag!M118&gt;0),(Beregningsgrunnlag!M118+Beregningsgrunnlag!L118)/AH21&gt;0,((Beregningsgrunnlag!J118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118/AH22&gt;=0.25),3,IF(OR((Beregningsgrunnlag!I118/AH22&gt;=0.1),((Beregningsgrunnlag!I118+Beregningsgrunnlag!H118)/AH22&gt;=0.4)),2,IF(OR((Beregningsgrunnlag!I118&gt;0),(Beregningsgrunnlag!I118+Beregningsgrunnlag!H118)/AH22&gt;0,((Beregningsgrunnlag!F118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138/AH23&gt;=0.25),3,IF(OR((Beregningsgrunnlag!M138/AH23&gt;=0.1),((Beregningsgrunnlag!M138+Beregningsgrunnlag!L138)/AH23&gt;=0.4)),2,IF(OR((Beregningsgrunnlag!M138&gt;0),(Beregningsgrunnlag!M138+Beregningsgrunnlag!L138)/AH23&gt;0,((Beregningsgrunnlag!J138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138/AH24&gt;=0.25),3,IF(OR((Beregningsgrunnlag!I138/AH24&gt;=0.1),((Beregningsgrunnlag!I138+Beregningsgrunnlag!H138)/AH24&gt;=0.4)),2,IF(OR((Beregningsgrunnlag!I138&gt;0),(Beregningsgrunnlag!I138+Beregningsgrunnlag!H138)/AH24&gt;0,((Beregningsgrunnlag!F138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2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62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62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62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62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2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62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62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62"/>
      <c r="AI38" s="156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63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64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65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2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BW/b/1bfKe0YbEaXufagvYJrfsuVD7Oytn3YVhLNwKKrvrrv4DHouQo6sTCiZoiNxkzK+sxK7dnL38Wg0Q4hog==" saltValue="A1lEoYIYuHj6PWDzPnYIOg==" spinCount="100000" sheet="1" formatCells="0" formatColumns="0" formatRows="0" inser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5:AI21">
    <cfRule type="containsBlanks" dxfId="248" priority="64" stopIfTrue="1">
      <formula>LEN(TRIM(AI15))=0</formula>
    </cfRule>
  </conditionalFormatting>
  <conditionalFormatting sqref="AI15:AI21">
    <cfRule type="cellIs" dxfId="247" priority="65" operator="equal">
      <formula>3</formula>
    </cfRule>
    <cfRule type="cellIs" dxfId="246" priority="66" operator="equal">
      <formula>2</formula>
    </cfRule>
    <cfRule type="cellIs" dxfId="245" priority="67" operator="equal">
      <formula>1</formula>
    </cfRule>
    <cfRule type="cellIs" dxfId="244" priority="68" operator="equal">
      <formula>0</formula>
    </cfRule>
  </conditionalFormatting>
  <conditionalFormatting sqref="AI13:AI14">
    <cfRule type="containsBlanks" dxfId="243" priority="63" stopIfTrue="1">
      <formula>LEN(TRIM(AI13))=0</formula>
    </cfRule>
  </conditionalFormatting>
  <conditionalFormatting sqref="AI30:AI39">
    <cfRule type="containsBlanks" dxfId="242" priority="59" stopIfTrue="1">
      <formula>LEN(TRIM(AI30))=0</formula>
    </cfRule>
  </conditionalFormatting>
  <conditionalFormatting sqref="AI30:AI38">
    <cfRule type="cellIs" dxfId="241" priority="60" operator="between">
      <formula>0</formula>
      <formula>0.25</formula>
    </cfRule>
    <cfRule type="cellIs" dxfId="240" priority="61" operator="between">
      <formula>0.25</formula>
      <formula>0.5</formula>
    </cfRule>
    <cfRule type="cellIs" dxfId="239" priority="62" operator="between">
      <formula>0.5</formula>
      <formula>0.75</formula>
    </cfRule>
    <cfRule type="cellIs" dxfId="238" priority="69" operator="between">
      <formula>0.75</formula>
      <formula>1</formula>
    </cfRule>
  </conditionalFormatting>
  <conditionalFormatting sqref="AI22 AH25:AI26">
    <cfRule type="containsBlanks" dxfId="237" priority="34" stopIfTrue="1">
      <formula>LEN(TRIM(AH22))=0</formula>
    </cfRule>
  </conditionalFormatting>
  <conditionalFormatting sqref="AH26">
    <cfRule type="cellIs" dxfId="236" priority="35" operator="equal">
      <formula>3</formula>
    </cfRule>
    <cfRule type="cellIs" dxfId="235" priority="36" operator="equal">
      <formula>2</formula>
    </cfRule>
    <cfRule type="cellIs" dxfId="234" priority="37" operator="equal">
      <formula>1</formula>
    </cfRule>
    <cfRule type="cellIs" dxfId="233" priority="43" operator="equal">
      <formula>0</formula>
    </cfRule>
  </conditionalFormatting>
  <conditionalFormatting sqref="AI22">
    <cfRule type="cellIs" dxfId="232" priority="33" operator="equal">
      <formula>3</formula>
    </cfRule>
    <cfRule type="cellIs" dxfId="231" priority="50" operator="equal">
      <formula>2</formula>
    </cfRule>
    <cfRule type="cellIs" dxfId="230" priority="51" operator="equal">
      <formula>1</formula>
    </cfRule>
    <cfRule type="cellIs" dxfId="229" priority="52" operator="equal">
      <formula>0</formula>
    </cfRule>
  </conditionalFormatting>
  <conditionalFormatting sqref="AI23">
    <cfRule type="containsBlanks" dxfId="228" priority="29" stopIfTrue="1">
      <formula>LEN(TRIM(AI23))=0</formula>
    </cfRule>
  </conditionalFormatting>
  <conditionalFormatting sqref="AI23">
    <cfRule type="cellIs" dxfId="227" priority="28" operator="equal">
      <formula>3</formula>
    </cfRule>
    <cfRule type="cellIs" dxfId="226" priority="30" operator="equal">
      <formula>2</formula>
    </cfRule>
    <cfRule type="cellIs" dxfId="225" priority="31" operator="equal">
      <formula>1</formula>
    </cfRule>
    <cfRule type="cellIs" dxfId="224" priority="32" operator="equal">
      <formula>0</formula>
    </cfRule>
  </conditionalFormatting>
  <conditionalFormatting sqref="AI24">
    <cfRule type="containsBlanks" dxfId="223" priority="24" stopIfTrue="1">
      <formula>LEN(TRIM(AI24))=0</formula>
    </cfRule>
  </conditionalFormatting>
  <conditionalFormatting sqref="AI24">
    <cfRule type="cellIs" dxfId="222" priority="23" operator="equal">
      <formula>3</formula>
    </cfRule>
    <cfRule type="cellIs" dxfId="221" priority="25" operator="equal">
      <formula>2</formula>
    </cfRule>
    <cfRule type="cellIs" dxfId="220" priority="26" operator="equal">
      <formula>1</formula>
    </cfRule>
    <cfRule type="cellIs" dxfId="219" priority="27" operator="equal">
      <formula>0</formula>
    </cfRule>
  </conditionalFormatting>
  <conditionalFormatting sqref="D25:AG25">
    <cfRule type="containsBlanks" dxfId="218" priority="21" stopIfTrue="1">
      <formula>LEN(TRIM(D25))=0</formula>
    </cfRule>
  </conditionalFormatting>
  <conditionalFormatting sqref="D26:AG26">
    <cfRule type="containsBlanks" dxfId="217" priority="2" stopIfTrue="1">
      <formula>LEN(TRIM(D26))=0</formula>
    </cfRule>
  </conditionalFormatting>
  <conditionalFormatting sqref="E26 O26 Y26">
    <cfRule type="containsBlanks" dxfId="216" priority="17">
      <formula>LEN(TRIM(E26))=0</formula>
    </cfRule>
  </conditionalFormatting>
  <conditionalFormatting sqref="E26 O26 Y26">
    <cfRule type="cellIs" dxfId="215" priority="13" operator="equal">
      <formula>3</formula>
    </cfRule>
    <cfRule type="cellIs" dxfId="214" priority="14" operator="equal">
      <formula>2</formula>
    </cfRule>
    <cfRule type="cellIs" dxfId="213" priority="15" operator="equal">
      <formula>1</formula>
    </cfRule>
    <cfRule type="cellIs" dxfId="212" priority="16" operator="equal">
      <formula>0</formula>
    </cfRule>
  </conditionalFormatting>
  <conditionalFormatting sqref="H26 R26 AB26">
    <cfRule type="containsBlanks" dxfId="211" priority="12">
      <formula>LEN(TRIM(H26))=0</formula>
    </cfRule>
  </conditionalFormatting>
  <conditionalFormatting sqref="H26 R26 AB26">
    <cfRule type="cellIs" dxfId="210" priority="7" operator="equal">
      <formula>3</formula>
    </cfRule>
    <cfRule type="cellIs" dxfId="209" priority="8" operator="equal">
      <formula>2</formula>
    </cfRule>
    <cfRule type="cellIs" dxfId="208" priority="9" operator="equal">
      <formula>1</formula>
    </cfRule>
    <cfRule type="cellIs" dxfId="207" priority="10" operator="equal">
      <formula>0</formula>
    </cfRule>
  </conditionalFormatting>
  <conditionalFormatting sqref="H26 R26 AB26">
    <cfRule type="containsBlanks" dxfId="206" priority="6">
      <formula>LEN(TRIM(H26))=0</formula>
    </cfRule>
  </conditionalFormatting>
  <conditionalFormatting sqref="AG26">
    <cfRule type="cellIs" dxfId="205" priority="3" operator="equal">
      <formula>3</formula>
    </cfRule>
    <cfRule type="cellIs" dxfId="204" priority="4" operator="equal">
      <formula>2</formula>
    </cfRule>
    <cfRule type="cellIs" dxfId="203" priority="5" operator="equal">
      <formula>1</formula>
    </cfRule>
    <cfRule type="cellIs" dxfId="202" priority="11" operator="equal">
      <formula>0</formula>
    </cfRule>
  </conditionalFormatting>
  <conditionalFormatting sqref="D26:AG26">
    <cfRule type="cellIs" dxfId="201" priority="1" operator="equal">
      <formula>3</formula>
    </cfRule>
    <cfRule type="cellIs" dxfId="200" priority="18" operator="equal">
      <formula>2</formula>
    </cfRule>
    <cfRule type="cellIs" dxfId="199" priority="19" operator="equal">
      <formula>1</formula>
    </cfRule>
    <cfRule type="cellIs" dxfId="198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83268823-4838-4FC0-A872-220908F6DF54}">
      <formula1>0</formula1>
      <formula2>3</formula2>
    </dataValidation>
    <dataValidation type="decimal" errorStyle="warning" allowBlank="1" showErrorMessage="1" errorTitle="Uforventet vekt" error="Vekten er utenfor forventet vektintervall. Sjekk at vekt er riktig og oppgitt i g. " sqref="D13:AG13" xr:uid="{7C7033D8-C609-4D1B-BF23-894D205E5C8A}">
      <formula1>10</formula1>
      <formula2>100</formula2>
    </dataValidation>
    <dataValidation type="whole" allowBlank="1" showErrorMessage="1" error="Scoren er utenfor intervallet (0-1)" sqref="D31:AG38" xr:uid="{05824865-220F-4C7F-9627-6FDBA4A57C24}">
      <formula1>0</formula1>
      <formula2>1</formula2>
    </dataValidation>
    <dataValidation type="whole" allowBlank="1" showErrorMessage="1" error="Leverfargen er utenfor intervallet (1-6)_x000a_" sqref="D30:AG30" xr:uid="{DF8DCC87-81E1-4C27-B80F-36193DD78987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39:AG39" xr:uid="{7C558349-76E6-42C0-83EA-B016AC4554EC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35206F80-4AB2-41D8-9909-70FAE7CB6032}">
      <formula1>5</formula1>
      <formula2>25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9CC23-74E0-4A9D-B03A-D7F1C9A7D3E1}">
  <dimension ref="B1:AJ45"/>
  <sheetViews>
    <sheetView zoomScale="80" zoomScaleNormal="80" workbookViewId="0">
      <pane xSplit="3" ySplit="12" topLeftCell="D27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67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4.42578125" style="67" hidden="1" customWidth="1"/>
    <col min="35" max="35" width="18.28515625" style="67" customWidth="1"/>
    <col min="36" max="36" width="2.42578125" style="67" customWidth="1"/>
    <col min="37" max="37" width="7" style="67" customWidth="1"/>
    <col min="38" max="40" width="12.42578125" style="67"/>
    <col min="41" max="41" width="26.7109375" style="67" customWidth="1"/>
    <col min="42" max="16384" width="12.42578125" style="67"/>
  </cols>
  <sheetData>
    <row r="1" spans="2:36" ht="16.5" thickBot="1" x14ac:dyDescent="0.3"/>
    <row r="2" spans="2:36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2:36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13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2:36" ht="16.5" thickBot="1" x14ac:dyDescent="0.3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</row>
    <row r="11" spans="2:36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2:36" ht="31.5" x14ac:dyDescent="0.25">
      <c r="B12" s="96"/>
      <c r="C12" s="189"/>
      <c r="D12" s="124">
        <v>1</v>
      </c>
      <c r="E12" s="125">
        <v>2</v>
      </c>
      <c r="F12" s="125">
        <v>3</v>
      </c>
      <c r="G12" s="125">
        <v>4</v>
      </c>
      <c r="H12" s="125">
        <v>5</v>
      </c>
      <c r="I12" s="125">
        <v>6</v>
      </c>
      <c r="J12" s="125">
        <v>7</v>
      </c>
      <c r="K12" s="125">
        <v>8</v>
      </c>
      <c r="L12" s="125">
        <v>9</v>
      </c>
      <c r="M12" s="125">
        <v>10</v>
      </c>
      <c r="N12" s="125">
        <v>11</v>
      </c>
      <c r="O12" s="125">
        <v>12</v>
      </c>
      <c r="P12" s="125">
        <v>13</v>
      </c>
      <c r="Q12" s="125">
        <v>14</v>
      </c>
      <c r="R12" s="126">
        <v>15</v>
      </c>
      <c r="S12" s="125">
        <v>16</v>
      </c>
      <c r="T12" s="125">
        <v>17</v>
      </c>
      <c r="U12" s="125">
        <v>18</v>
      </c>
      <c r="V12" s="125">
        <v>19</v>
      </c>
      <c r="W12" s="125">
        <v>20</v>
      </c>
      <c r="X12" s="125">
        <v>21</v>
      </c>
      <c r="Y12" s="125">
        <v>22</v>
      </c>
      <c r="Z12" s="125">
        <v>23</v>
      </c>
      <c r="AA12" s="125">
        <v>24</v>
      </c>
      <c r="AB12" s="125">
        <v>25</v>
      </c>
      <c r="AC12" s="125">
        <v>26</v>
      </c>
      <c r="AD12" s="125">
        <v>27</v>
      </c>
      <c r="AE12" s="125">
        <v>28</v>
      </c>
      <c r="AF12" s="125">
        <v>29</v>
      </c>
      <c r="AG12" s="128">
        <v>30</v>
      </c>
      <c r="AH12" s="188" t="s">
        <v>47</v>
      </c>
      <c r="AI12" s="100" t="s">
        <v>48</v>
      </c>
      <c r="AJ12" s="98"/>
    </row>
    <row r="13" spans="2:36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 t="shared" ref="AH13:AH24" si="0">30-COUNTBLANK(D13:AG13)</f>
        <v>0</v>
      </c>
      <c r="AI13" s="201"/>
      <c r="AJ13" s="98"/>
    </row>
    <row r="14" spans="2:36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si="0"/>
        <v>0</v>
      </c>
      <c r="AI14" s="218"/>
      <c r="AJ14" s="98"/>
    </row>
    <row r="15" spans="2:36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99/AH15&gt;=0.25),3,IF(OR((Beregningsgrunnlag!M99/AH15&gt;=0.1),((Beregningsgrunnlag!M99+Beregningsgrunnlag!L99)/AH15&gt;=0.4)),2,IF(OR((Beregningsgrunnlag!M99&gt;0),(Beregningsgrunnlag!M99+Beregningsgrunnlag!L99)/AH15&gt;0,((Beregningsgrunnlag!J99/AH15&lt;0.6))),1,0))))</f>
        <v/>
      </c>
      <c r="AJ15" s="98"/>
    </row>
    <row r="16" spans="2:36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58/AH16&gt;=0.25),3,IF(OR((Beregningsgrunnlag!I58/AH16&gt;=0.1),((Beregningsgrunnlag!I58+Beregningsgrunnlag!H58)/AH16&gt;=0.4)),2,IF(OR((Beregningsgrunnlag!I58&gt;0),(Beregningsgrunnlag!I58+Beregningsgrunnlag!H58)/AH16&gt;0,((Beregningsgrunnlag!F58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58/AH17&gt;=0.25),3,IF(OR((Beregningsgrunnlag!M58/AH17&gt;=0.1),((Beregningsgrunnlag!M58+Beregningsgrunnlag!L58)/AH17&gt;=0.4)),2,IF(OR((Beregningsgrunnlag!M58&gt;0),(Beregningsgrunnlag!M58+Beregningsgrunnlag!L58)/AH17&gt;0,((Beregningsgrunnlag!J58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78/AH18&gt;=0.25),3,IF(OR((Beregningsgrunnlag!I78/AH18&gt;=0.1),((Beregningsgrunnlag!I78+Beregningsgrunnlag!H78)/AH18&gt;=0.4)),2,IF(OR((Beregningsgrunnlag!I78&gt;0),(Beregningsgrunnlag!I78+Beregningsgrunnlag!H78)/AH18&gt;0,((Beregningsgrunnlag!F78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78/AH19&gt;=0.25),3,IF(OR((Beregningsgrunnlag!M78/AH19&gt;=0.1),((Beregningsgrunnlag!M78+Beregningsgrunnlag!L78)/AH19&gt;=0.4)),2,IF(OR((Beregningsgrunnlag!M78&gt;0),(Beregningsgrunnlag!M78+Beregningsgrunnlag!L78)/AH19&gt;0,((Beregningsgrunnlag!J78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99/AH20&gt;=0.25),3,IF(OR((Beregningsgrunnlag!I99/AH20&gt;=0.1),((Beregningsgrunnlag!I99+Beregningsgrunnlag!H99)/AH20&gt;=0.4)),2,IF(OR((Beregningsgrunnlag!I99&gt;0),(Beregningsgrunnlag!I99+Beregningsgrunnlag!H99)/AH20&gt;0,((Beregningsgrunnlag!F99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119/AH21&gt;=0.25),3,IF(OR((Beregningsgrunnlag!M119/AH21&gt;=0.1),((Beregningsgrunnlag!M119+Beregningsgrunnlag!L119)/AH21&gt;=0.4)),2,IF(OR((Beregningsgrunnlag!M119&gt;0),(Beregningsgrunnlag!M119+Beregningsgrunnlag!L119)/AH21&gt;0,((Beregningsgrunnlag!J119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119/AH22&gt;=0.25),3,IF(OR((Beregningsgrunnlag!I119/AH22&gt;=0.1),((Beregningsgrunnlag!I119+Beregningsgrunnlag!H119)/AH22&gt;=0.4)),2,IF(OR((Beregningsgrunnlag!I119&gt;0),(Beregningsgrunnlag!I119+Beregningsgrunnlag!H119)/AH22&gt;0,((Beregningsgrunnlag!F119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139/AH23&gt;=0.25),3,IF(OR((Beregningsgrunnlag!M139/AH23&gt;=0.1),((Beregningsgrunnlag!M139+Beregningsgrunnlag!L139)/AH23&gt;=0.4)),2,IF(OR((Beregningsgrunnlag!M139&gt;0),(Beregningsgrunnlag!M139+Beregningsgrunnlag!L139)/AH23&gt;0,((Beregningsgrunnlag!J139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139/AH24&gt;=0.25),3,IF(OR((Beregningsgrunnlag!I139/AH24&gt;=0.1),((Beregningsgrunnlag!I139+Beregningsgrunnlag!H139)/AH24&gt;=0.4)),2,IF(OR((Beregningsgrunnlag!I139&gt;0),(Beregningsgrunnlag!I139+Beregningsgrunnlag!H139)/AH24&gt;0,((Beregningsgrunnlag!F139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4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5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2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62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62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62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62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2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62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62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62"/>
      <c r="AI38" s="156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63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64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65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2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r3wNavFqwbmqUoqA51SZ47pRWEZudyRaOCPgqT0cxfxiSTqGVTaIKmkHsJnjqULo2eBBLSZOdmu/WWXBSRTrwg==" saltValue="rnDIIfix+2pgPSmQx1c/MQ==" spinCount="100000" sheet="1" formatCells="0" formatColumns="0" formatRows="0" inser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5:AI21">
    <cfRule type="containsBlanks" dxfId="197" priority="64" stopIfTrue="1">
      <formula>LEN(TRIM(AI15))=0</formula>
    </cfRule>
  </conditionalFormatting>
  <conditionalFormatting sqref="AI15:AI21">
    <cfRule type="cellIs" dxfId="196" priority="65" operator="equal">
      <formula>3</formula>
    </cfRule>
    <cfRule type="cellIs" dxfId="195" priority="66" operator="equal">
      <formula>2</formula>
    </cfRule>
    <cfRule type="cellIs" dxfId="194" priority="67" operator="equal">
      <formula>1</formula>
    </cfRule>
    <cfRule type="cellIs" dxfId="193" priority="68" operator="equal">
      <formula>0</formula>
    </cfRule>
  </conditionalFormatting>
  <conditionalFormatting sqref="AI13:AI14">
    <cfRule type="containsBlanks" dxfId="192" priority="63" stopIfTrue="1">
      <formula>LEN(TRIM(AI13))=0</formula>
    </cfRule>
  </conditionalFormatting>
  <conditionalFormatting sqref="AI30:AI39">
    <cfRule type="containsBlanks" dxfId="191" priority="59" stopIfTrue="1">
      <formula>LEN(TRIM(AI30))=0</formula>
    </cfRule>
  </conditionalFormatting>
  <conditionalFormatting sqref="AI30:AI38">
    <cfRule type="cellIs" dxfId="190" priority="60" operator="between">
      <formula>0</formula>
      <formula>0.25</formula>
    </cfRule>
    <cfRule type="cellIs" dxfId="189" priority="61" operator="between">
      <formula>0.25</formula>
      <formula>0.5</formula>
    </cfRule>
    <cfRule type="cellIs" dxfId="188" priority="62" operator="between">
      <formula>0.5</formula>
      <formula>0.75</formula>
    </cfRule>
    <cfRule type="cellIs" dxfId="187" priority="69" operator="between">
      <formula>0.75</formula>
      <formula>1</formula>
    </cfRule>
  </conditionalFormatting>
  <conditionalFormatting sqref="AI22 AH25:AI26">
    <cfRule type="containsBlanks" dxfId="186" priority="34" stopIfTrue="1">
      <formula>LEN(TRIM(AH22))=0</formula>
    </cfRule>
  </conditionalFormatting>
  <conditionalFormatting sqref="AH26">
    <cfRule type="cellIs" dxfId="185" priority="35" operator="equal">
      <formula>3</formula>
    </cfRule>
    <cfRule type="cellIs" dxfId="184" priority="36" operator="equal">
      <formula>2</formula>
    </cfRule>
    <cfRule type="cellIs" dxfId="183" priority="37" operator="equal">
      <formula>1</formula>
    </cfRule>
    <cfRule type="cellIs" dxfId="182" priority="43" operator="equal">
      <formula>0</formula>
    </cfRule>
  </conditionalFormatting>
  <conditionalFormatting sqref="AI22">
    <cfRule type="cellIs" dxfId="181" priority="33" operator="equal">
      <formula>3</formula>
    </cfRule>
    <cfRule type="cellIs" dxfId="180" priority="50" operator="equal">
      <formula>2</formula>
    </cfRule>
    <cfRule type="cellIs" dxfId="179" priority="51" operator="equal">
      <formula>1</formula>
    </cfRule>
    <cfRule type="cellIs" dxfId="178" priority="52" operator="equal">
      <formula>0</formula>
    </cfRule>
  </conditionalFormatting>
  <conditionalFormatting sqref="AI23">
    <cfRule type="containsBlanks" dxfId="177" priority="29" stopIfTrue="1">
      <formula>LEN(TRIM(AI23))=0</formula>
    </cfRule>
  </conditionalFormatting>
  <conditionalFormatting sqref="AI23">
    <cfRule type="cellIs" dxfId="176" priority="28" operator="equal">
      <formula>3</formula>
    </cfRule>
    <cfRule type="cellIs" dxfId="175" priority="30" operator="equal">
      <formula>2</formula>
    </cfRule>
    <cfRule type="cellIs" dxfId="174" priority="31" operator="equal">
      <formula>1</formula>
    </cfRule>
    <cfRule type="cellIs" dxfId="173" priority="32" operator="equal">
      <formula>0</formula>
    </cfRule>
  </conditionalFormatting>
  <conditionalFormatting sqref="AI24">
    <cfRule type="containsBlanks" dxfId="172" priority="24" stopIfTrue="1">
      <formula>LEN(TRIM(AI24))=0</formula>
    </cfRule>
  </conditionalFormatting>
  <conditionalFormatting sqref="AI24">
    <cfRule type="cellIs" dxfId="171" priority="23" operator="equal">
      <formula>3</formula>
    </cfRule>
    <cfRule type="cellIs" dxfId="170" priority="25" operator="equal">
      <formula>2</formula>
    </cfRule>
    <cfRule type="cellIs" dxfId="169" priority="26" operator="equal">
      <formula>1</formula>
    </cfRule>
    <cfRule type="cellIs" dxfId="168" priority="27" operator="equal">
      <formula>0</formula>
    </cfRule>
  </conditionalFormatting>
  <conditionalFormatting sqref="D25:AG25">
    <cfRule type="containsBlanks" dxfId="167" priority="21" stopIfTrue="1">
      <formula>LEN(TRIM(D25))=0</formula>
    </cfRule>
  </conditionalFormatting>
  <conditionalFormatting sqref="D26:AG26">
    <cfRule type="containsBlanks" dxfId="166" priority="2" stopIfTrue="1">
      <formula>LEN(TRIM(D26))=0</formula>
    </cfRule>
  </conditionalFormatting>
  <conditionalFormatting sqref="E26 O26 Y26">
    <cfRule type="containsBlanks" dxfId="165" priority="17">
      <formula>LEN(TRIM(E26))=0</formula>
    </cfRule>
  </conditionalFormatting>
  <conditionalFormatting sqref="E26 O26 Y26">
    <cfRule type="cellIs" dxfId="164" priority="13" operator="equal">
      <formula>3</formula>
    </cfRule>
    <cfRule type="cellIs" dxfId="163" priority="14" operator="equal">
      <formula>2</formula>
    </cfRule>
    <cfRule type="cellIs" dxfId="162" priority="15" operator="equal">
      <formula>1</formula>
    </cfRule>
    <cfRule type="cellIs" dxfId="161" priority="16" operator="equal">
      <formula>0</formula>
    </cfRule>
  </conditionalFormatting>
  <conditionalFormatting sqref="H26 R26 AB26">
    <cfRule type="containsBlanks" dxfId="160" priority="12">
      <formula>LEN(TRIM(H26))=0</formula>
    </cfRule>
  </conditionalFormatting>
  <conditionalFormatting sqref="H26 R26 AB26">
    <cfRule type="cellIs" dxfId="159" priority="7" operator="equal">
      <formula>3</formula>
    </cfRule>
    <cfRule type="cellIs" dxfId="158" priority="8" operator="equal">
      <formula>2</formula>
    </cfRule>
    <cfRule type="cellIs" dxfId="157" priority="9" operator="equal">
      <formula>1</formula>
    </cfRule>
    <cfRule type="cellIs" dxfId="156" priority="10" operator="equal">
      <formula>0</formula>
    </cfRule>
  </conditionalFormatting>
  <conditionalFormatting sqref="H26 R26 AB26">
    <cfRule type="containsBlanks" dxfId="155" priority="6">
      <formula>LEN(TRIM(H26))=0</formula>
    </cfRule>
  </conditionalFormatting>
  <conditionalFormatting sqref="AG26">
    <cfRule type="cellIs" dxfId="154" priority="3" operator="equal">
      <formula>3</formula>
    </cfRule>
    <cfRule type="cellIs" dxfId="153" priority="4" operator="equal">
      <formula>2</formula>
    </cfRule>
    <cfRule type="cellIs" dxfId="152" priority="5" operator="equal">
      <formula>1</formula>
    </cfRule>
    <cfRule type="cellIs" dxfId="151" priority="11" operator="equal">
      <formula>0</formula>
    </cfRule>
  </conditionalFormatting>
  <conditionalFormatting sqref="D26:AG26">
    <cfRule type="cellIs" dxfId="150" priority="1" operator="equal">
      <formula>3</formula>
    </cfRule>
    <cfRule type="cellIs" dxfId="149" priority="18" operator="equal">
      <formula>2</formula>
    </cfRule>
    <cfRule type="cellIs" dxfId="148" priority="19" operator="equal">
      <formula>1</formula>
    </cfRule>
    <cfRule type="cellIs" dxfId="147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E0964936-2E2E-4D9D-B936-3B6D38DDF2E4}">
      <formula1>0</formula1>
      <formula2>3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2A4226D0-53F2-4318-88DF-8AF9D0442128}">
      <formula1>5</formula1>
      <formula2>25</formula2>
    </dataValidation>
    <dataValidation type="decimal" errorStyle="warning" allowBlank="1" showErrorMessage="1" errorTitle="Uforventet vekt" error="Vekten er utenfor forventet vektintervall. Sjekk at vekt er riktig og oppgitt i g. " sqref="D13:AG13" xr:uid="{F2BD9C48-C81B-446F-A3A4-2141026FF1E4}">
      <formula1>10</formula1>
      <formula2>100</formula2>
    </dataValidation>
    <dataValidation type="whole" allowBlank="1" showErrorMessage="1" error="Scoren er utenfor intervallet (0-1)" sqref="D31:AG38" xr:uid="{0A0208D3-F976-4B98-81D3-71BD5078B623}">
      <formula1>0</formula1>
      <formula2>1</formula2>
    </dataValidation>
    <dataValidation type="whole" allowBlank="1" showErrorMessage="1" error="Leverfargen er utenfor intervallet (1-6)_x000a_" sqref="D30:AG30" xr:uid="{637E27AF-6806-499B-89E3-85BED6141B62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39:AG39" xr:uid="{967392E3-7163-4A44-8F9E-53FBFDEFFB02}">
      <formula1>1</formula1>
      <formula2>2</formula2>
    </dataValidation>
  </dataValidations>
  <pageMargins left="0.7" right="0.7" top="0.75" bottom="0.75" header="0.3" footer="0.3"/>
  <pageSetup paperSize="9" orientation="portrait" r:id="rId1"/>
  <ignoredErrors>
    <ignoredError sqref="D15:AG15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3FD24-E398-45F9-8E32-F0EAA37CF8F7}">
  <dimension ref="A1:AO45"/>
  <sheetViews>
    <sheetView zoomScale="80" zoomScaleNormal="80" zoomScaleSheetLayoutView="50" workbookViewId="0">
      <pane xSplit="3" ySplit="12" topLeftCell="D19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160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160" customWidth="1"/>
    <col min="38" max="40" width="12.42578125" style="160"/>
    <col min="41" max="41" width="26.7109375" style="160" customWidth="1"/>
    <col min="42" max="16384" width="12.42578125" style="67"/>
  </cols>
  <sheetData>
    <row r="1" spans="1:41" ht="16.5" thickBot="1" x14ac:dyDescent="0.3">
      <c r="A1" s="67"/>
      <c r="AK1" s="67"/>
      <c r="AL1" s="67"/>
      <c r="AM1" s="67"/>
      <c r="AN1" s="67"/>
      <c r="AO1" s="67"/>
    </row>
    <row r="2" spans="1:41" x14ac:dyDescent="0.25">
      <c r="A2" s="67"/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  <c r="AK2" s="67"/>
      <c r="AL2" s="67"/>
      <c r="AM2" s="67"/>
      <c r="AN2" s="67"/>
      <c r="AO2" s="67"/>
    </row>
    <row r="3" spans="1:41" x14ac:dyDescent="0.25">
      <c r="A3" s="67"/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  <c r="AK3" s="67"/>
      <c r="AL3" s="67"/>
      <c r="AM3" s="67"/>
      <c r="AN3" s="67"/>
      <c r="AO3" s="67"/>
    </row>
    <row r="4" spans="1:41" x14ac:dyDescent="0.25">
      <c r="A4" s="67"/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  <c r="AK4" s="67"/>
      <c r="AL4" s="67"/>
      <c r="AM4" s="67"/>
      <c r="AN4" s="67"/>
      <c r="AO4" s="67"/>
    </row>
    <row r="5" spans="1:41" x14ac:dyDescent="0.25">
      <c r="A5" s="67"/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  <c r="AK5" s="67"/>
      <c r="AL5" s="67"/>
      <c r="AM5" s="67"/>
      <c r="AN5" s="67"/>
      <c r="AO5" s="67"/>
    </row>
    <row r="6" spans="1:41" x14ac:dyDescent="0.25">
      <c r="A6" s="67"/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  <c r="AK6" s="67"/>
      <c r="AL6" s="67"/>
      <c r="AM6" s="67"/>
      <c r="AN6" s="67"/>
      <c r="AO6" s="67"/>
    </row>
    <row r="7" spans="1:41" ht="16.5" thickBot="1" x14ac:dyDescent="0.3">
      <c r="A7" s="67"/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  <c r="AK7" s="67"/>
      <c r="AL7" s="67"/>
      <c r="AM7" s="67"/>
      <c r="AN7" s="67"/>
      <c r="AO7" s="67"/>
    </row>
    <row r="8" spans="1:41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1:41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14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1:41" ht="16.5" thickBot="1" x14ac:dyDescent="0.3">
      <c r="A10" s="67"/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  <c r="AK10" s="67"/>
    </row>
    <row r="11" spans="1:41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1:41" ht="31.5" x14ac:dyDescent="0.25">
      <c r="B12" s="96"/>
      <c r="C12" s="189"/>
      <c r="D12" s="167">
        <v>1</v>
      </c>
      <c r="E12" s="127">
        <v>2</v>
      </c>
      <c r="F12" s="127">
        <v>3</v>
      </c>
      <c r="G12" s="127">
        <v>4</v>
      </c>
      <c r="H12" s="127">
        <v>5</v>
      </c>
      <c r="I12" s="127">
        <v>6</v>
      </c>
      <c r="J12" s="127">
        <v>7</v>
      </c>
      <c r="K12" s="127">
        <v>8</v>
      </c>
      <c r="L12" s="127">
        <v>9</v>
      </c>
      <c r="M12" s="127">
        <v>10</v>
      </c>
      <c r="N12" s="127">
        <v>11</v>
      </c>
      <c r="O12" s="127">
        <v>12</v>
      </c>
      <c r="P12" s="127">
        <v>13</v>
      </c>
      <c r="Q12" s="127">
        <v>14</v>
      </c>
      <c r="R12" s="159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68">
        <v>30</v>
      </c>
      <c r="AH12" s="188" t="s">
        <v>47</v>
      </c>
      <c r="AI12" s="100" t="s">
        <v>48</v>
      </c>
      <c r="AJ12" s="98"/>
    </row>
    <row r="13" spans="1:41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>30-COUNTBLANK(D13:AG13)</f>
        <v>0</v>
      </c>
      <c r="AI13" s="201"/>
      <c r="AJ13" s="98"/>
    </row>
    <row r="14" spans="1:41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ref="AH14:AH24" si="0">30-COUNTBLANK(D14:AG14)</f>
        <v>0</v>
      </c>
      <c r="AI14" s="218"/>
      <c r="AJ14" s="98"/>
    </row>
    <row r="15" spans="1:41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100/AH15&gt;=0.25),3,IF(OR((Beregningsgrunnlag!M100/AH15&gt;=0.1),((Beregningsgrunnlag!M100+Beregningsgrunnlag!L100)/AH15&gt;=0.4)),2,IF(OR((Beregningsgrunnlag!M100&gt;0),(Beregningsgrunnlag!M100+Beregningsgrunnlag!L100)/AH15&gt;0,((Beregningsgrunnlag!J100/AH15&lt;0.6))),1,0))))</f>
        <v/>
      </c>
      <c r="AJ15" s="98"/>
    </row>
    <row r="16" spans="1:41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59/AH16&gt;=0.25),3,IF(OR((Beregningsgrunnlag!I59/AH16&gt;=0.1),((Beregningsgrunnlag!I59+Beregningsgrunnlag!H59)/AH16&gt;=0.4)),2,IF(OR((Beregningsgrunnlag!I59&gt;0),(Beregningsgrunnlag!I59+Beregningsgrunnlag!H59)/AH16&gt;0,((Beregningsgrunnlag!F59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59/AH17&gt;=0.25),3,IF(OR((Beregningsgrunnlag!M59/AH17&gt;=0.1),((Beregningsgrunnlag!M59+Beregningsgrunnlag!L59)/AH17&gt;=0.4)),2,IF(OR((Beregningsgrunnlag!M59&gt;0),(Beregningsgrunnlag!M59+Beregningsgrunnlag!L59)/AH17&gt;0,((Beregningsgrunnlag!J59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79/AH18&gt;=0.25),3,IF(OR((Beregningsgrunnlag!I79/AH18&gt;=0.1),((Beregningsgrunnlag!I79+Beregningsgrunnlag!H79)/AH18&gt;=0.4)),2,IF(OR((Beregningsgrunnlag!I79&gt;0),(Beregningsgrunnlag!I79+Beregningsgrunnlag!H79)/AH18&gt;0,((Beregningsgrunnlag!F79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79/AH19&gt;=0.25),3,IF(OR((Beregningsgrunnlag!M79/AH19&gt;=0.1),((Beregningsgrunnlag!M79+Beregningsgrunnlag!L79)/AH19&gt;=0.4)),2,IF(OR((Beregningsgrunnlag!M79&gt;0),(Beregningsgrunnlag!M79+Beregningsgrunnlag!L79)/AH19&gt;0,((Beregningsgrunnlag!J79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100/AH20&gt;=0.25),3,IF(OR((Beregningsgrunnlag!I100/AH20&gt;=0.1),((Beregningsgrunnlag!I100+Beregningsgrunnlag!H100)/AH20&gt;=0.4)),2,IF(OR((Beregningsgrunnlag!I100&gt;0),(Beregningsgrunnlag!I100+Beregningsgrunnlag!H100)/AH20&gt;0,((Beregningsgrunnlag!F100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120/AH21&gt;=0.25),3,IF(OR((Beregningsgrunnlag!M120/AH21&gt;=0.1),((Beregningsgrunnlag!M120+Beregningsgrunnlag!L120)/AH21&gt;=0.4)),2,IF(OR((Beregningsgrunnlag!M120&gt;0),(Beregningsgrunnlag!M120+Beregningsgrunnlag!L120)/AH21&gt;0,((Beregningsgrunnlag!J120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120/AH22&gt;=0.25),3,IF(OR((Beregningsgrunnlag!I120/AH22&gt;=0.1),((Beregningsgrunnlag!I120+Beregningsgrunnlag!H120)/AH22&gt;=0.4)),2,IF(OR((Beregningsgrunnlag!I120&gt;0),(Beregningsgrunnlag!I120+Beregningsgrunnlag!H120)/AH22&gt;0,((Beregningsgrunnlag!F120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140/AH23&gt;=0.25),3,IF(OR((Beregningsgrunnlag!M140/AH23&gt;=0.1),((Beregningsgrunnlag!M140+Beregningsgrunnlag!L140)/AH23&gt;=0.4)),2,IF(OR((Beregningsgrunnlag!M140&gt;0),(Beregningsgrunnlag!M140+Beregningsgrunnlag!L140)/AH23&gt;0,((Beregningsgrunnlag!J140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140/AH24&gt;=0.25),3,IF(OR((Beregningsgrunnlag!I140/AH24&gt;=0.1),((Beregningsgrunnlag!I140+Beregningsgrunnlag!H140)/AH24&gt;=0.4)),2,IF(OR((Beregningsgrunnlag!I140&gt;0),(Beregningsgrunnlag!I140+Beregningsgrunnlag!H140)/AH24&gt;0,((Beregningsgrunnlag!F140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2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62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62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62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62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2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62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62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62"/>
      <c r="AI38" s="156" t="str">
        <f t="shared" si="3"/>
        <v/>
      </c>
      <c r="AJ38" s="98"/>
    </row>
    <row r="39" spans="2:36" s="160" customFormat="1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63"/>
      <c r="AI39" s="142"/>
      <c r="AJ39" s="98"/>
    </row>
    <row r="40" spans="2:36" s="160" customFormat="1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64"/>
      <c r="AI40" s="148"/>
      <c r="AJ40" s="98"/>
    </row>
    <row r="41" spans="2:36" s="160" customFormat="1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s="160" customFormat="1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65"/>
      <c r="AI42" s="151"/>
      <c r="AJ42" s="98"/>
    </row>
    <row r="43" spans="2:36" s="160" customFormat="1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29"/>
      <c r="AI43" s="224"/>
      <c r="AJ43" s="98"/>
    </row>
    <row r="44" spans="2:36" s="160" customFormat="1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s="160" customFormat="1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P0759DDlTLUzYDSOiAeqDS6x/InPzCgBa+vC4Pb6vh/7yed68GY1QFZiYZT1+ct+gidZ8XayBRXUP18oB4OhcA==" saltValue="fU8El9cSIMiIUZYDvm0m7g==" spinCount="100000" sheet="1" formatCells="0" formatColumns="0" forma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5:AI22 AH26:AI26">
    <cfRule type="containsBlanks" dxfId="146" priority="65" stopIfTrue="1">
      <formula>LEN(TRIM(AH15))=0</formula>
    </cfRule>
  </conditionalFormatting>
  <conditionalFormatting sqref="AH26">
    <cfRule type="cellIs" dxfId="145" priority="66" operator="equal">
      <formula>3</formula>
    </cfRule>
    <cfRule type="cellIs" dxfId="144" priority="67" operator="equal">
      <formula>2</formula>
    </cfRule>
    <cfRule type="cellIs" dxfId="143" priority="68" operator="equal">
      <formula>1</formula>
    </cfRule>
    <cfRule type="cellIs" dxfId="142" priority="69" operator="equal">
      <formula>0</formula>
    </cfRule>
  </conditionalFormatting>
  <conditionalFormatting sqref="AI15:AI22">
    <cfRule type="cellIs" dxfId="141" priority="70" operator="equal">
      <formula>3</formula>
    </cfRule>
    <cfRule type="cellIs" dxfId="140" priority="71" operator="equal">
      <formula>2</formula>
    </cfRule>
    <cfRule type="cellIs" dxfId="139" priority="72" operator="equal">
      <formula>1</formula>
    </cfRule>
    <cfRule type="cellIs" dxfId="138" priority="73" operator="equal">
      <formula>0</formula>
    </cfRule>
  </conditionalFormatting>
  <conditionalFormatting sqref="AI13:AI14">
    <cfRule type="containsBlanks" dxfId="137" priority="64" stopIfTrue="1">
      <formula>LEN(TRIM(AI13))=0</formula>
    </cfRule>
  </conditionalFormatting>
  <conditionalFormatting sqref="AI30:AI39">
    <cfRule type="containsBlanks" dxfId="136" priority="60" stopIfTrue="1">
      <formula>LEN(TRIM(AI30))=0</formula>
    </cfRule>
  </conditionalFormatting>
  <conditionalFormatting sqref="AI30:AI38">
    <cfRule type="cellIs" dxfId="135" priority="61" operator="between">
      <formula>0</formula>
      <formula>0.25</formula>
    </cfRule>
    <cfRule type="cellIs" dxfId="134" priority="62" operator="between">
      <formula>0.25</formula>
      <formula>0.5</formula>
    </cfRule>
    <cfRule type="cellIs" dxfId="133" priority="63" operator="between">
      <formula>0.5</formula>
      <formula>0.75</formula>
    </cfRule>
    <cfRule type="cellIs" dxfId="132" priority="74" operator="between">
      <formula>0.75</formula>
      <formula>1</formula>
    </cfRule>
  </conditionalFormatting>
  <conditionalFormatting sqref="AH25:AI25">
    <cfRule type="containsBlanks" dxfId="131" priority="53" stopIfTrue="1">
      <formula>LEN(TRIM(AH25))=0</formula>
    </cfRule>
  </conditionalFormatting>
  <conditionalFormatting sqref="AI23">
    <cfRule type="containsBlanks" dxfId="130" priority="29" stopIfTrue="1">
      <formula>LEN(TRIM(AI23))=0</formula>
    </cfRule>
  </conditionalFormatting>
  <conditionalFormatting sqref="AI23">
    <cfRule type="cellIs" dxfId="129" priority="28" operator="equal">
      <formula>3</formula>
    </cfRule>
    <cfRule type="cellIs" dxfId="128" priority="30" operator="equal">
      <formula>2</formula>
    </cfRule>
    <cfRule type="cellIs" dxfId="127" priority="31" operator="equal">
      <formula>1</formula>
    </cfRule>
    <cfRule type="cellIs" dxfId="126" priority="32" operator="equal">
      <formula>0</formula>
    </cfRule>
  </conditionalFormatting>
  <conditionalFormatting sqref="AI24">
    <cfRule type="containsBlanks" dxfId="125" priority="24" stopIfTrue="1">
      <formula>LEN(TRIM(AI24))=0</formula>
    </cfRule>
  </conditionalFormatting>
  <conditionalFormatting sqref="AI24">
    <cfRule type="cellIs" dxfId="124" priority="23" operator="equal">
      <formula>3</formula>
    </cfRule>
    <cfRule type="cellIs" dxfId="123" priority="25" operator="equal">
      <formula>2</formula>
    </cfRule>
    <cfRule type="cellIs" dxfId="122" priority="26" operator="equal">
      <formula>1</formula>
    </cfRule>
    <cfRule type="cellIs" dxfId="121" priority="27" operator="equal">
      <formula>0</formula>
    </cfRule>
  </conditionalFormatting>
  <conditionalFormatting sqref="D25:AG25">
    <cfRule type="containsBlanks" dxfId="120" priority="21" stopIfTrue="1">
      <formula>LEN(TRIM(D25))=0</formula>
    </cfRule>
  </conditionalFormatting>
  <conditionalFormatting sqref="D26:AG26">
    <cfRule type="containsBlanks" dxfId="119" priority="2" stopIfTrue="1">
      <formula>LEN(TRIM(D26))=0</formula>
    </cfRule>
  </conditionalFormatting>
  <conditionalFormatting sqref="E26 O26 Y26">
    <cfRule type="containsBlanks" dxfId="118" priority="17">
      <formula>LEN(TRIM(E26))=0</formula>
    </cfRule>
  </conditionalFormatting>
  <conditionalFormatting sqref="E26 O26 Y26">
    <cfRule type="cellIs" dxfId="117" priority="13" operator="equal">
      <formula>3</formula>
    </cfRule>
    <cfRule type="cellIs" dxfId="116" priority="14" operator="equal">
      <formula>2</formula>
    </cfRule>
    <cfRule type="cellIs" dxfId="115" priority="15" operator="equal">
      <formula>1</formula>
    </cfRule>
    <cfRule type="cellIs" dxfId="114" priority="16" operator="equal">
      <formula>0</formula>
    </cfRule>
  </conditionalFormatting>
  <conditionalFormatting sqref="H26 R26 AB26">
    <cfRule type="containsBlanks" dxfId="113" priority="12">
      <formula>LEN(TRIM(H26))=0</formula>
    </cfRule>
  </conditionalFormatting>
  <conditionalFormatting sqref="H26 R26 AB26">
    <cfRule type="cellIs" dxfId="112" priority="7" operator="equal">
      <formula>3</formula>
    </cfRule>
    <cfRule type="cellIs" dxfId="111" priority="8" operator="equal">
      <formula>2</formula>
    </cfRule>
    <cfRule type="cellIs" dxfId="110" priority="9" operator="equal">
      <formula>1</formula>
    </cfRule>
    <cfRule type="cellIs" dxfId="109" priority="10" operator="equal">
      <formula>0</formula>
    </cfRule>
  </conditionalFormatting>
  <conditionalFormatting sqref="H26 R26 AB26">
    <cfRule type="containsBlanks" dxfId="108" priority="6">
      <formula>LEN(TRIM(H26))=0</formula>
    </cfRule>
  </conditionalFormatting>
  <conditionalFormatting sqref="AG26">
    <cfRule type="cellIs" dxfId="107" priority="3" operator="equal">
      <formula>3</formula>
    </cfRule>
    <cfRule type="cellIs" dxfId="106" priority="4" operator="equal">
      <formula>2</formula>
    </cfRule>
    <cfRule type="cellIs" dxfId="105" priority="5" operator="equal">
      <formula>1</formula>
    </cfRule>
    <cfRule type="cellIs" dxfId="104" priority="11" operator="equal">
      <formula>0</formula>
    </cfRule>
  </conditionalFormatting>
  <conditionalFormatting sqref="D26:AG26">
    <cfRule type="cellIs" dxfId="103" priority="1" operator="equal">
      <formula>3</formula>
    </cfRule>
    <cfRule type="cellIs" dxfId="102" priority="18" operator="equal">
      <formula>2</formula>
    </cfRule>
    <cfRule type="cellIs" dxfId="101" priority="19" operator="equal">
      <formula>1</formula>
    </cfRule>
    <cfRule type="cellIs" dxfId="100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D73B3CD4-D432-4EFC-9792-C364CCF6179E}">
      <formula1>0</formula1>
      <formula2>3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8583F88E-CE9F-4ED3-9913-426D758F92B2}">
      <formula1>5</formula1>
      <formula2>25</formula2>
    </dataValidation>
    <dataValidation type="decimal" errorStyle="warning" allowBlank="1" showErrorMessage="1" errorTitle="Uforventet vekt" error="Vekten er utenfor forventet vektintervall. Sjekk at vekt er riktig og oppgitt i g. " sqref="D13:AG13" xr:uid="{7D62EDB6-21E7-4AAE-9EDF-77DDDB25A926}">
      <formula1>10</formula1>
      <formula2>100</formula2>
    </dataValidation>
    <dataValidation type="whole" allowBlank="1" showErrorMessage="1" error="Scoren er utenfor intervallet (0-1)" sqref="D31:AG38" xr:uid="{B3EDF175-D0F9-4A09-ADDA-FE8E2C175A62}">
      <formula1>0</formula1>
      <formula2>1</formula2>
    </dataValidation>
    <dataValidation type="whole" allowBlank="1" showErrorMessage="1" error="Leverfargen er utenfor intervallet (1-6)_x000a_" sqref="D30:AG30" xr:uid="{4C78B174-0BA4-4E59-9FBE-4C0E48E4501C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39:AG39" xr:uid="{B8F1660E-AF69-47CD-982C-58BD47928195}">
      <formula1>1</formula1>
      <formula2>2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86169-FBD2-47E0-8ED1-03D196265C2A}">
  <dimension ref="A1:AO45"/>
  <sheetViews>
    <sheetView zoomScale="80" zoomScaleNormal="80" zoomScaleSheetLayoutView="50" workbookViewId="0">
      <pane xSplit="3" ySplit="12" topLeftCell="D27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160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160" customWidth="1"/>
    <col min="38" max="40" width="12.42578125" style="160"/>
    <col min="41" max="41" width="26.7109375" style="160" customWidth="1"/>
    <col min="42" max="16384" width="12.42578125" style="67"/>
  </cols>
  <sheetData>
    <row r="1" spans="1:41" ht="16.5" thickBot="1" x14ac:dyDescent="0.3">
      <c r="A1" s="67"/>
      <c r="AK1" s="67"/>
      <c r="AL1" s="67"/>
      <c r="AM1" s="67"/>
      <c r="AN1" s="67"/>
      <c r="AO1" s="67"/>
    </row>
    <row r="2" spans="1:41" x14ac:dyDescent="0.25">
      <c r="A2" s="67"/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  <c r="AK2" s="67"/>
      <c r="AL2" s="67"/>
      <c r="AM2" s="67"/>
      <c r="AN2" s="67"/>
      <c r="AO2" s="67"/>
    </row>
    <row r="3" spans="1:41" x14ac:dyDescent="0.25">
      <c r="A3" s="67"/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  <c r="AK3" s="67"/>
      <c r="AL3" s="67"/>
      <c r="AM3" s="67"/>
      <c r="AN3" s="67"/>
      <c r="AO3" s="67"/>
    </row>
    <row r="4" spans="1:41" x14ac:dyDescent="0.25">
      <c r="A4" s="67"/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  <c r="AK4" s="67"/>
      <c r="AL4" s="67"/>
      <c r="AM4" s="67"/>
      <c r="AN4" s="67"/>
      <c r="AO4" s="67"/>
    </row>
    <row r="5" spans="1:41" x14ac:dyDescent="0.25">
      <c r="A5" s="67"/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  <c r="AK5" s="67"/>
      <c r="AL5" s="67"/>
      <c r="AM5" s="67"/>
      <c r="AN5" s="67"/>
      <c r="AO5" s="67"/>
    </row>
    <row r="6" spans="1:41" x14ac:dyDescent="0.25">
      <c r="A6" s="67"/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  <c r="AK6" s="67"/>
      <c r="AL6" s="67"/>
      <c r="AM6" s="67"/>
      <c r="AN6" s="67"/>
      <c r="AO6" s="67"/>
    </row>
    <row r="7" spans="1:41" ht="16.5" thickBot="1" x14ac:dyDescent="0.3">
      <c r="A7" s="67"/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  <c r="AK7" s="67"/>
      <c r="AL7" s="67"/>
      <c r="AM7" s="67"/>
      <c r="AN7" s="67"/>
      <c r="AO7" s="67"/>
    </row>
    <row r="8" spans="1:41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1:41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15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1:41" ht="16.5" thickBot="1" x14ac:dyDescent="0.3">
      <c r="A10" s="67"/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  <c r="AK10" s="67"/>
    </row>
    <row r="11" spans="1:41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1:41" ht="31.5" x14ac:dyDescent="0.25">
      <c r="B12" s="96"/>
      <c r="C12" s="189"/>
      <c r="D12" s="167">
        <v>1</v>
      </c>
      <c r="E12" s="127">
        <v>2</v>
      </c>
      <c r="F12" s="127">
        <v>3</v>
      </c>
      <c r="G12" s="127">
        <v>4</v>
      </c>
      <c r="H12" s="127">
        <v>5</v>
      </c>
      <c r="I12" s="127">
        <v>6</v>
      </c>
      <c r="J12" s="127">
        <v>7</v>
      </c>
      <c r="K12" s="127">
        <v>8</v>
      </c>
      <c r="L12" s="127">
        <v>9</v>
      </c>
      <c r="M12" s="127">
        <v>10</v>
      </c>
      <c r="N12" s="127">
        <v>11</v>
      </c>
      <c r="O12" s="127">
        <v>12</v>
      </c>
      <c r="P12" s="127">
        <v>13</v>
      </c>
      <c r="Q12" s="127">
        <v>14</v>
      </c>
      <c r="R12" s="159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68">
        <v>30</v>
      </c>
      <c r="AH12" s="188" t="s">
        <v>47</v>
      </c>
      <c r="AI12" s="100" t="s">
        <v>48</v>
      </c>
      <c r="AJ12" s="98"/>
    </row>
    <row r="13" spans="1:41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>30-COUNTBLANK(D13:AG13)</f>
        <v>0</v>
      </c>
      <c r="AI13" s="201"/>
      <c r="AJ13" s="98"/>
    </row>
    <row r="14" spans="1:41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ref="AH14:AH24" si="0">30-COUNTBLANK(D14:AG14)</f>
        <v>0</v>
      </c>
      <c r="AI14" s="218"/>
      <c r="AJ14" s="98"/>
    </row>
    <row r="15" spans="1:41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101/AH15&gt;=0.25),3,IF(OR((Beregningsgrunnlag!M101/AH15&gt;=0.1),((Beregningsgrunnlag!M101+Beregningsgrunnlag!L101)/AH15&gt;=0.4)),2,IF(OR((Beregningsgrunnlag!M101&gt;0),(Beregningsgrunnlag!M101+Beregningsgrunnlag!L101)/AH15&gt;0,((Beregningsgrunnlag!J101/AH15&lt;0.6))),1,0))))</f>
        <v/>
      </c>
      <c r="AJ15" s="98"/>
    </row>
    <row r="16" spans="1:41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60/AH16&gt;=0.25),3,IF(OR((Beregningsgrunnlag!I60/AH16&gt;=0.1),((Beregningsgrunnlag!I60+Beregningsgrunnlag!H60)/AH16&gt;=0.4)),2,IF(OR((Beregningsgrunnlag!I60&gt;0),(Beregningsgrunnlag!I60+Beregningsgrunnlag!H60)/AH16&gt;0,((Beregningsgrunnlag!F60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60/AH17&gt;=0.25),3,IF(OR((Beregningsgrunnlag!M60/AH17&gt;=0.1),((Beregningsgrunnlag!M60+Beregningsgrunnlag!L60)/AH17&gt;=0.4)),2,IF(OR((Beregningsgrunnlag!M60&gt;0),(Beregningsgrunnlag!M60+Beregningsgrunnlag!L60)/AH17&gt;0,((Beregningsgrunnlag!J60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80/AH18&gt;=0.25),3,IF(OR((Beregningsgrunnlag!I80/AH18&gt;=0.1),((Beregningsgrunnlag!I80+Beregningsgrunnlag!H80)/AH18&gt;=0.4)),2,IF(OR((Beregningsgrunnlag!I80&gt;0),(Beregningsgrunnlag!I80+Beregningsgrunnlag!H80)/AH18&gt;0,((Beregningsgrunnlag!F80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80/AH19&gt;=0.25),3,IF(OR((Beregningsgrunnlag!M80/AH19&gt;=0.1),((Beregningsgrunnlag!M80+Beregningsgrunnlag!L80)/AH19&gt;=0.4)),2,IF(OR((Beregningsgrunnlag!M80&gt;0),(Beregningsgrunnlag!M80+Beregningsgrunnlag!L80)/AH19&gt;0,((Beregningsgrunnlag!J80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101/AH20&gt;=0.25),3,IF(OR((Beregningsgrunnlag!I101/AH20&gt;=0.1),((Beregningsgrunnlag!I101+Beregningsgrunnlag!H101)/AH20&gt;=0.4)),2,IF(OR((Beregningsgrunnlag!I101&gt;0),(Beregningsgrunnlag!I101+Beregningsgrunnlag!H101)/AH20&gt;0,((Beregningsgrunnlag!F101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121/AH21&gt;=0.25),3,IF(OR((Beregningsgrunnlag!M121/AH21&gt;=0.1),((Beregningsgrunnlag!M121+Beregningsgrunnlag!L121)/AH21&gt;=0.4)),2,IF(OR((Beregningsgrunnlag!M121&gt;0),(Beregningsgrunnlag!M121+Beregningsgrunnlag!L121)/AH21&gt;0,((Beregningsgrunnlag!J121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121/AH22&gt;=0.25),3,IF(OR((Beregningsgrunnlag!I121/AH22&gt;=0.1),((Beregningsgrunnlag!I121+Beregningsgrunnlag!H121)/AH22&gt;=0.4)),2,IF(OR((Beregningsgrunnlag!I121&gt;0),(Beregningsgrunnlag!I121+Beregningsgrunnlag!H121)/AH22&gt;0,((Beregningsgrunnlag!F121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141/AH23&gt;=0.25),3,IF(OR((Beregningsgrunnlag!M141/AH23&gt;=0.1),((Beregningsgrunnlag!M141+Beregningsgrunnlag!L141)/AH23&gt;=0.4)),2,IF(OR((Beregningsgrunnlag!M141&gt;0),(Beregningsgrunnlag!M141+Beregningsgrunnlag!L141)/AH23&gt;0,((Beregningsgrunnlag!J141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141/AH24&gt;=0.25),3,IF(OR((Beregningsgrunnlag!I141/AH24&gt;=0.1),((Beregningsgrunnlag!I141+Beregningsgrunnlag!H141)/AH24&gt;=0.4)),2,IF(OR((Beregningsgrunnlag!I141&gt;0),(Beregningsgrunnlag!I141+Beregningsgrunnlag!H141)/AH24&gt;0,((Beregningsgrunnlag!F141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>+IF(N25="","",IF(N25&gt;=30,3,IF(N25&gt;=10,2,IF(MAX(N16:N24)=3,2,IF(N25&lt;&gt;0,1,0)))))</f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62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29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62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62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62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2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62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62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62"/>
      <c r="AI38" s="156" t="str">
        <f t="shared" si="3"/>
        <v/>
      </c>
      <c r="AJ38" s="98"/>
    </row>
    <row r="39" spans="2:36" s="160" customFormat="1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63"/>
      <c r="AI39" s="142"/>
      <c r="AJ39" s="98"/>
    </row>
    <row r="40" spans="2:36" s="160" customFormat="1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64"/>
      <c r="AI40" s="148"/>
      <c r="AJ40" s="98"/>
    </row>
    <row r="41" spans="2:36" s="160" customFormat="1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s="160" customFormat="1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65"/>
      <c r="AI42" s="151"/>
      <c r="AJ42" s="98"/>
    </row>
    <row r="43" spans="2:36" s="160" customFormat="1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29"/>
      <c r="AI43" s="224"/>
      <c r="AJ43" s="98"/>
    </row>
    <row r="44" spans="2:36" s="160" customFormat="1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s="160" customFormat="1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IiztSkJm0QpYAtC0DF9yOhxNnFxfAW+VlYRGM8QIBdYR+EoRr+ATxqnm7rWMO4nsXv0BQWEYpYo3DjdpMr5YjA==" saltValue="wkrmOERXa7VaJaUkAF8Wvw==" spinCount="100000" sheet="1" formatCells="0" formatColumns="0" forma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5:AI22 AH26:AI26">
    <cfRule type="containsBlanks" dxfId="99" priority="65" stopIfTrue="1">
      <formula>LEN(TRIM(AH15))=0</formula>
    </cfRule>
  </conditionalFormatting>
  <conditionalFormatting sqref="AH26">
    <cfRule type="cellIs" dxfId="98" priority="66" operator="equal">
      <formula>3</formula>
    </cfRule>
    <cfRule type="cellIs" dxfId="97" priority="67" operator="equal">
      <formula>2</formula>
    </cfRule>
    <cfRule type="cellIs" dxfId="96" priority="68" operator="equal">
      <formula>1</formula>
    </cfRule>
    <cfRule type="cellIs" dxfId="95" priority="69" operator="equal">
      <formula>0</formula>
    </cfRule>
  </conditionalFormatting>
  <conditionalFormatting sqref="AI15:AI22">
    <cfRule type="cellIs" dxfId="94" priority="70" operator="equal">
      <formula>3</formula>
    </cfRule>
    <cfRule type="cellIs" dxfId="93" priority="71" operator="equal">
      <formula>2</formula>
    </cfRule>
    <cfRule type="cellIs" dxfId="92" priority="72" operator="equal">
      <formula>1</formula>
    </cfRule>
    <cfRule type="cellIs" dxfId="91" priority="73" operator="equal">
      <formula>0</formula>
    </cfRule>
  </conditionalFormatting>
  <conditionalFormatting sqref="AI13:AI14">
    <cfRule type="containsBlanks" dxfId="90" priority="64" stopIfTrue="1">
      <formula>LEN(TRIM(AI13))=0</formula>
    </cfRule>
  </conditionalFormatting>
  <conditionalFormatting sqref="AI30:AI39">
    <cfRule type="containsBlanks" dxfId="89" priority="60" stopIfTrue="1">
      <formula>LEN(TRIM(AI30))=0</formula>
    </cfRule>
  </conditionalFormatting>
  <conditionalFormatting sqref="AI30:AI38">
    <cfRule type="cellIs" dxfId="88" priority="61" operator="between">
      <formula>0</formula>
      <formula>0.25</formula>
    </cfRule>
    <cfRule type="cellIs" dxfId="87" priority="62" operator="between">
      <formula>0.25</formula>
      <formula>0.5</formula>
    </cfRule>
    <cfRule type="cellIs" dxfId="86" priority="63" operator="between">
      <formula>0.5</formula>
      <formula>0.75</formula>
    </cfRule>
    <cfRule type="cellIs" dxfId="85" priority="74" operator="between">
      <formula>0.75</formula>
      <formula>1</formula>
    </cfRule>
  </conditionalFormatting>
  <conditionalFormatting sqref="AH25:AI25">
    <cfRule type="containsBlanks" dxfId="84" priority="53" stopIfTrue="1">
      <formula>LEN(TRIM(AH25))=0</formula>
    </cfRule>
  </conditionalFormatting>
  <conditionalFormatting sqref="AI23">
    <cfRule type="containsBlanks" dxfId="83" priority="29" stopIfTrue="1">
      <formula>LEN(TRIM(AI23))=0</formula>
    </cfRule>
  </conditionalFormatting>
  <conditionalFormatting sqref="AI23">
    <cfRule type="cellIs" dxfId="82" priority="28" operator="equal">
      <formula>3</formula>
    </cfRule>
    <cfRule type="cellIs" dxfId="81" priority="30" operator="equal">
      <formula>2</formula>
    </cfRule>
    <cfRule type="cellIs" dxfId="80" priority="31" operator="equal">
      <formula>1</formula>
    </cfRule>
    <cfRule type="cellIs" dxfId="79" priority="32" operator="equal">
      <formula>0</formula>
    </cfRule>
  </conditionalFormatting>
  <conditionalFormatting sqref="AI24">
    <cfRule type="containsBlanks" dxfId="78" priority="24" stopIfTrue="1">
      <formula>LEN(TRIM(AI24))=0</formula>
    </cfRule>
  </conditionalFormatting>
  <conditionalFormatting sqref="AI24">
    <cfRule type="cellIs" dxfId="77" priority="23" operator="equal">
      <formula>3</formula>
    </cfRule>
    <cfRule type="cellIs" dxfId="76" priority="25" operator="equal">
      <formula>2</formula>
    </cfRule>
    <cfRule type="cellIs" dxfId="75" priority="26" operator="equal">
      <formula>1</formula>
    </cfRule>
    <cfRule type="cellIs" dxfId="74" priority="27" operator="equal">
      <formula>0</formula>
    </cfRule>
  </conditionalFormatting>
  <conditionalFormatting sqref="D25:AG25">
    <cfRule type="containsBlanks" dxfId="73" priority="21" stopIfTrue="1">
      <formula>LEN(TRIM(D25))=0</formula>
    </cfRule>
  </conditionalFormatting>
  <conditionalFormatting sqref="D26:AG26">
    <cfRule type="containsBlanks" dxfId="72" priority="2" stopIfTrue="1">
      <formula>LEN(TRIM(D26))=0</formula>
    </cfRule>
  </conditionalFormatting>
  <conditionalFormatting sqref="E26 O26 Y26">
    <cfRule type="containsBlanks" dxfId="71" priority="17">
      <formula>LEN(TRIM(E26))=0</formula>
    </cfRule>
  </conditionalFormatting>
  <conditionalFormatting sqref="E26 O26 Y26">
    <cfRule type="cellIs" dxfId="70" priority="13" operator="equal">
      <formula>3</formula>
    </cfRule>
    <cfRule type="cellIs" dxfId="69" priority="14" operator="equal">
      <formula>2</formula>
    </cfRule>
    <cfRule type="cellIs" dxfId="68" priority="15" operator="equal">
      <formula>1</formula>
    </cfRule>
    <cfRule type="cellIs" dxfId="67" priority="16" operator="equal">
      <formula>0</formula>
    </cfRule>
  </conditionalFormatting>
  <conditionalFormatting sqref="H26 R26 AB26">
    <cfRule type="containsBlanks" dxfId="66" priority="12">
      <formula>LEN(TRIM(H26))=0</formula>
    </cfRule>
  </conditionalFormatting>
  <conditionalFormatting sqref="H26 R26 AB26">
    <cfRule type="cellIs" dxfId="65" priority="7" operator="equal">
      <formula>3</formula>
    </cfRule>
    <cfRule type="cellIs" dxfId="64" priority="8" operator="equal">
      <formula>2</formula>
    </cfRule>
    <cfRule type="cellIs" dxfId="63" priority="9" operator="equal">
      <formula>1</formula>
    </cfRule>
    <cfRule type="cellIs" dxfId="62" priority="10" operator="equal">
      <formula>0</formula>
    </cfRule>
  </conditionalFormatting>
  <conditionalFormatting sqref="H26 R26 AB26">
    <cfRule type="containsBlanks" dxfId="61" priority="6">
      <formula>LEN(TRIM(H26))=0</formula>
    </cfRule>
  </conditionalFormatting>
  <conditionalFormatting sqref="AG26">
    <cfRule type="cellIs" dxfId="60" priority="3" operator="equal">
      <formula>3</formula>
    </cfRule>
    <cfRule type="cellIs" dxfId="59" priority="4" operator="equal">
      <formula>2</formula>
    </cfRule>
    <cfRule type="cellIs" dxfId="58" priority="5" operator="equal">
      <formula>1</formula>
    </cfRule>
    <cfRule type="cellIs" dxfId="57" priority="11" operator="equal">
      <formula>0</formula>
    </cfRule>
  </conditionalFormatting>
  <conditionalFormatting sqref="D26:AG26">
    <cfRule type="cellIs" dxfId="56" priority="1" operator="equal">
      <formula>3</formula>
    </cfRule>
    <cfRule type="cellIs" dxfId="55" priority="18" operator="equal">
      <formula>2</formula>
    </cfRule>
    <cfRule type="cellIs" dxfId="54" priority="19" operator="equal">
      <formula>1</formula>
    </cfRule>
    <cfRule type="cellIs" dxfId="53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820C6A7C-D479-4E70-A5CE-FC7EABA3A920}">
      <formula1>0</formula1>
      <formula2>3</formula2>
    </dataValidation>
    <dataValidation type="decimal" errorStyle="warning" allowBlank="1" showErrorMessage="1" errorTitle="Uforventet vekt" error="Vekten er utenfor forventet vektintervall. Sjekk at vekt er riktig og oppgitt i g. " sqref="D13:AG13" xr:uid="{44F0FDFE-AD88-4124-BDCE-2C919F6DB4CB}">
      <formula1>10</formula1>
      <formula2>100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D42F12AE-6DC9-424E-A496-4E50DB134DB0}">
      <formula1>5</formula1>
      <formula2>25</formula2>
    </dataValidation>
    <dataValidation type="whole" allowBlank="1" showErrorMessage="1" error="Scoren er utenfor intervallet (0-1)" sqref="D31:AG38" xr:uid="{0D3CFB96-D4F5-4E30-86D6-A6C0D2E4CC83}">
      <formula1>0</formula1>
      <formula2>1</formula2>
    </dataValidation>
    <dataValidation type="whole" allowBlank="1" showErrorMessage="1" error="Leverfargen er utenfor intervallet (1-6)_x000a_" sqref="D30:AG30" xr:uid="{CC9E763E-1FE4-45D0-84C7-CC3F85D2DD2F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39:AG39" xr:uid="{B8EAC63B-BA15-49BF-859F-BF5131A382FA}">
      <formula1>1</formula1>
      <formula2>2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36BB8-1F1A-4254-860C-4FAA4B38B4B0}">
  <sheetPr>
    <pageSetUpPr fitToPage="1"/>
  </sheetPr>
  <dimension ref="A1:R43"/>
  <sheetViews>
    <sheetView showWhiteSpace="0" zoomScaleNormal="100" workbookViewId="0"/>
  </sheetViews>
  <sheetFormatPr baseColWidth="10" defaultColWidth="12.42578125" defaultRowHeight="15.75" x14ac:dyDescent="0.25"/>
  <cols>
    <col min="1" max="1" width="5.28515625" style="67" customWidth="1"/>
    <col min="2" max="2" width="35.42578125" style="67" bestFit="1" customWidth="1"/>
    <col min="3" max="4" width="7.85546875" style="67" bestFit="1" customWidth="1"/>
    <col min="5" max="5" width="7.42578125" style="67" bestFit="1" customWidth="1"/>
    <col min="6" max="17" width="7.28515625" style="67" customWidth="1"/>
    <col min="18" max="18" width="5.28515625" style="67" customWidth="1"/>
    <col min="19" max="19" width="7" style="67" customWidth="1"/>
    <col min="20" max="22" width="12.42578125" style="67"/>
    <col min="23" max="23" width="26.7109375" style="67" customWidth="1"/>
    <col min="24" max="16384" width="12.42578125" style="67"/>
  </cols>
  <sheetData>
    <row r="1" spans="1:18" x14ac:dyDescent="0.25">
      <c r="A1" s="8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89"/>
    </row>
    <row r="2" spans="1:18" x14ac:dyDescent="0.25">
      <c r="A2" s="96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98"/>
    </row>
    <row r="3" spans="1:18" ht="32.25" customHeight="1" x14ac:dyDescent="0.25">
      <c r="A3" s="96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98"/>
    </row>
    <row r="4" spans="1:18" ht="9" customHeight="1" thickBot="1" x14ac:dyDescent="0.3">
      <c r="A4" s="96"/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98"/>
    </row>
    <row r="5" spans="1:18" s="92" customFormat="1" ht="15" x14ac:dyDescent="0.25">
      <c r="A5" s="90"/>
      <c r="B5" s="345" t="s">
        <v>17</v>
      </c>
      <c r="C5" s="346"/>
      <c r="D5" s="346"/>
      <c r="E5" s="346"/>
      <c r="F5" s="347"/>
      <c r="G5" s="345" t="s">
        <v>70</v>
      </c>
      <c r="H5" s="346"/>
      <c r="I5" s="346"/>
      <c r="J5" s="346"/>
      <c r="K5" s="346"/>
      <c r="L5" s="346"/>
      <c r="M5" s="346"/>
      <c r="N5" s="346"/>
      <c r="O5" s="346"/>
      <c r="P5" s="346"/>
      <c r="Q5" s="347"/>
      <c r="R5" s="91"/>
    </row>
    <row r="6" spans="1:18" s="95" customFormat="1" ht="19.5" thickBot="1" x14ac:dyDescent="0.3">
      <c r="A6" s="93"/>
      <c r="B6" s="334"/>
      <c r="C6" s="335"/>
      <c r="D6" s="335"/>
      <c r="E6" s="335"/>
      <c r="F6" s="336"/>
      <c r="G6" s="334"/>
      <c r="H6" s="335"/>
      <c r="I6" s="335"/>
      <c r="J6" s="335"/>
      <c r="K6" s="335"/>
      <c r="L6" s="335"/>
      <c r="M6" s="335"/>
      <c r="N6" s="335"/>
      <c r="O6" s="335"/>
      <c r="P6" s="335"/>
      <c r="Q6" s="336"/>
      <c r="R6" s="94"/>
    </row>
    <row r="7" spans="1:18" ht="9.75" customHeight="1" thickBot="1" x14ac:dyDescent="0.3">
      <c r="A7" s="96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8"/>
    </row>
    <row r="8" spans="1:18" s="92" customFormat="1" ht="15" x14ac:dyDescent="0.25">
      <c r="A8" s="90"/>
      <c r="B8" s="345" t="s">
        <v>71</v>
      </c>
      <c r="C8" s="346"/>
      <c r="D8" s="346"/>
      <c r="E8" s="346"/>
      <c r="F8" s="347"/>
      <c r="G8" s="345" t="s">
        <v>16</v>
      </c>
      <c r="H8" s="346"/>
      <c r="I8" s="346"/>
      <c r="J8" s="346"/>
      <c r="K8" s="347"/>
      <c r="L8" s="345" t="s">
        <v>15</v>
      </c>
      <c r="M8" s="346"/>
      <c r="N8" s="346"/>
      <c r="O8" s="346"/>
      <c r="P8" s="346"/>
      <c r="Q8" s="347"/>
      <c r="R8" s="91"/>
    </row>
    <row r="9" spans="1:18" s="95" customFormat="1" ht="19.5" thickBot="1" x14ac:dyDescent="0.3">
      <c r="A9" s="93"/>
      <c r="B9" s="334"/>
      <c r="C9" s="335"/>
      <c r="D9" s="335"/>
      <c r="E9" s="335"/>
      <c r="F9" s="336"/>
      <c r="G9" s="334"/>
      <c r="H9" s="335"/>
      <c r="I9" s="335"/>
      <c r="J9" s="335"/>
      <c r="K9" s="336"/>
      <c r="L9" s="334"/>
      <c r="M9" s="335"/>
      <c r="N9" s="335"/>
      <c r="O9" s="335"/>
      <c r="P9" s="335"/>
      <c r="Q9" s="336"/>
      <c r="R9" s="94"/>
    </row>
    <row r="10" spans="1:18" ht="9.75" customHeight="1" thickBot="1" x14ac:dyDescent="0.3">
      <c r="A10" s="96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8"/>
    </row>
    <row r="11" spans="1:18" ht="16.5" customHeight="1" thickBot="1" x14ac:dyDescent="0.3">
      <c r="A11" s="96"/>
      <c r="B11" s="99"/>
      <c r="C11" s="329" t="s">
        <v>94</v>
      </c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30"/>
      <c r="R11" s="98"/>
    </row>
    <row r="12" spans="1:18" ht="15.75" customHeight="1" thickBot="1" x14ac:dyDescent="0.3">
      <c r="A12" s="96"/>
      <c r="B12" s="157"/>
      <c r="C12" s="167">
        <v>1</v>
      </c>
      <c r="D12" s="127">
        <v>2</v>
      </c>
      <c r="E12" s="127">
        <v>3</v>
      </c>
      <c r="F12" s="127">
        <v>4</v>
      </c>
      <c r="G12" s="127">
        <v>5</v>
      </c>
      <c r="H12" s="127">
        <v>6</v>
      </c>
      <c r="I12" s="127">
        <v>7</v>
      </c>
      <c r="J12" s="127">
        <v>8</v>
      </c>
      <c r="K12" s="127">
        <v>9</v>
      </c>
      <c r="L12" s="127">
        <v>10</v>
      </c>
      <c r="M12" s="127">
        <v>11</v>
      </c>
      <c r="N12" s="127">
        <v>12</v>
      </c>
      <c r="O12" s="127">
        <v>13</v>
      </c>
      <c r="P12" s="127">
        <v>14</v>
      </c>
      <c r="Q12" s="168">
        <v>15</v>
      </c>
      <c r="R12" s="98"/>
    </row>
    <row r="13" spans="1:18" ht="20.100000000000001" customHeight="1" x14ac:dyDescent="0.25">
      <c r="A13" s="96"/>
      <c r="B13" s="101" t="s">
        <v>13</v>
      </c>
      <c r="C13" s="169"/>
      <c r="D13" s="170"/>
      <c r="E13" s="170"/>
      <c r="F13" s="170"/>
      <c r="G13" s="170"/>
      <c r="H13" s="108"/>
      <c r="I13" s="108"/>
      <c r="J13" s="170"/>
      <c r="K13" s="170"/>
      <c r="L13" s="170"/>
      <c r="M13" s="170"/>
      <c r="N13" s="170"/>
      <c r="O13" s="170"/>
      <c r="P13" s="170"/>
      <c r="Q13" s="161"/>
      <c r="R13" s="98"/>
    </row>
    <row r="14" spans="1:18" ht="20.100000000000001" customHeight="1" thickBot="1" x14ac:dyDescent="0.3">
      <c r="A14" s="96"/>
      <c r="B14" s="171" t="s">
        <v>39</v>
      </c>
      <c r="C14" s="172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4"/>
      <c r="R14" s="98"/>
    </row>
    <row r="15" spans="1:18" ht="20.100000000000001" customHeight="1" x14ac:dyDescent="0.25">
      <c r="A15" s="96"/>
      <c r="B15" s="175" t="s">
        <v>83</v>
      </c>
      <c r="C15" s="176"/>
      <c r="D15" s="136"/>
      <c r="E15" s="136"/>
      <c r="F15" s="136"/>
      <c r="G15" s="136"/>
      <c r="H15" s="136"/>
      <c r="I15" s="136"/>
      <c r="J15" s="119"/>
      <c r="K15" s="119"/>
      <c r="L15" s="119"/>
      <c r="M15" s="136"/>
      <c r="N15" s="136"/>
      <c r="O15" s="136"/>
      <c r="P15" s="136"/>
      <c r="Q15" s="138"/>
      <c r="R15" s="98"/>
    </row>
    <row r="16" spans="1:18" ht="20.100000000000001" customHeight="1" x14ac:dyDescent="0.25">
      <c r="A16" s="96"/>
      <c r="B16" s="131" t="s">
        <v>84</v>
      </c>
      <c r="C16" s="177"/>
      <c r="D16" s="107"/>
      <c r="E16" s="107"/>
      <c r="F16" s="107"/>
      <c r="G16" s="107"/>
      <c r="H16" s="107"/>
      <c r="I16" s="107"/>
      <c r="J16" s="108"/>
      <c r="K16" s="108"/>
      <c r="L16" s="108"/>
      <c r="M16" s="107"/>
      <c r="N16" s="107"/>
      <c r="O16" s="107"/>
      <c r="P16" s="107"/>
      <c r="Q16" s="109"/>
      <c r="R16" s="98"/>
    </row>
    <row r="17" spans="1:18" ht="20.100000000000001" customHeight="1" x14ac:dyDescent="0.25">
      <c r="A17" s="96"/>
      <c r="B17" s="178" t="s">
        <v>12</v>
      </c>
      <c r="C17" s="177"/>
      <c r="D17" s="107"/>
      <c r="E17" s="107"/>
      <c r="F17" s="107"/>
      <c r="G17" s="107"/>
      <c r="H17" s="107"/>
      <c r="I17" s="107"/>
      <c r="J17" s="108"/>
      <c r="K17" s="108"/>
      <c r="L17" s="108"/>
      <c r="M17" s="107"/>
      <c r="N17" s="107"/>
      <c r="O17" s="107"/>
      <c r="P17" s="107"/>
      <c r="Q17" s="109"/>
      <c r="R17" s="98"/>
    </row>
    <row r="18" spans="1:18" ht="20.100000000000001" customHeight="1" x14ac:dyDescent="0.25">
      <c r="A18" s="96"/>
      <c r="B18" s="131" t="s">
        <v>11</v>
      </c>
      <c r="C18" s="177"/>
      <c r="D18" s="107"/>
      <c r="E18" s="107"/>
      <c r="F18" s="136"/>
      <c r="G18" s="107"/>
      <c r="H18" s="107"/>
      <c r="I18" s="107"/>
      <c r="J18" s="108"/>
      <c r="K18" s="108"/>
      <c r="L18" s="108"/>
      <c r="M18" s="107"/>
      <c r="N18" s="136"/>
      <c r="O18" s="107"/>
      <c r="P18" s="107"/>
      <c r="Q18" s="109"/>
      <c r="R18" s="98"/>
    </row>
    <row r="19" spans="1:18" ht="20.100000000000001" customHeight="1" x14ac:dyDescent="0.25">
      <c r="A19" s="96"/>
      <c r="B19" s="131" t="s">
        <v>10</v>
      </c>
      <c r="C19" s="177"/>
      <c r="D19" s="107"/>
      <c r="E19" s="107"/>
      <c r="F19" s="107"/>
      <c r="G19" s="107"/>
      <c r="H19" s="107"/>
      <c r="I19" s="107"/>
      <c r="J19" s="108"/>
      <c r="K19" s="108"/>
      <c r="L19" s="108"/>
      <c r="M19" s="107"/>
      <c r="N19" s="107"/>
      <c r="O19" s="107"/>
      <c r="P19" s="107"/>
      <c r="Q19" s="109"/>
      <c r="R19" s="98"/>
    </row>
    <row r="20" spans="1:18" ht="20.100000000000001" customHeight="1" x14ac:dyDescent="0.25">
      <c r="A20" s="96"/>
      <c r="B20" s="178" t="s">
        <v>90</v>
      </c>
      <c r="C20" s="180"/>
      <c r="D20" s="118"/>
      <c r="E20" s="118"/>
      <c r="F20" s="118"/>
      <c r="G20" s="118"/>
      <c r="H20" s="118"/>
      <c r="I20" s="118"/>
      <c r="J20" s="119"/>
      <c r="K20" s="119"/>
      <c r="L20" s="119"/>
      <c r="M20" s="118"/>
      <c r="N20" s="118"/>
      <c r="O20" s="118"/>
      <c r="P20" s="118"/>
      <c r="Q20" s="120"/>
      <c r="R20" s="98"/>
    </row>
    <row r="21" spans="1:18" ht="20.100000000000001" customHeight="1" x14ac:dyDescent="0.25">
      <c r="A21" s="96"/>
      <c r="B21" s="131" t="s">
        <v>91</v>
      </c>
      <c r="C21" s="177"/>
      <c r="D21" s="107"/>
      <c r="E21" s="107"/>
      <c r="F21" s="108"/>
      <c r="G21" s="107"/>
      <c r="H21" s="107"/>
      <c r="I21" s="107"/>
      <c r="J21" s="108"/>
      <c r="K21" s="108"/>
      <c r="L21" s="108"/>
      <c r="M21" s="107"/>
      <c r="N21" s="108"/>
      <c r="O21" s="107"/>
      <c r="P21" s="107"/>
      <c r="Q21" s="109"/>
      <c r="R21" s="98"/>
    </row>
    <row r="22" spans="1:18" ht="20.100000000000001" customHeight="1" x14ac:dyDescent="0.25">
      <c r="A22" s="96"/>
      <c r="B22" s="178" t="s">
        <v>9</v>
      </c>
      <c r="C22" s="180"/>
      <c r="D22" s="118"/>
      <c r="E22" s="118"/>
      <c r="F22" s="118"/>
      <c r="G22" s="118"/>
      <c r="H22" s="118"/>
      <c r="I22" s="118"/>
      <c r="J22" s="119"/>
      <c r="K22" s="119"/>
      <c r="L22" s="119"/>
      <c r="M22" s="118"/>
      <c r="N22" s="118"/>
      <c r="O22" s="118"/>
      <c r="P22" s="118"/>
      <c r="Q22" s="120"/>
      <c r="R22" s="98"/>
    </row>
    <row r="23" spans="1:18" ht="20.100000000000001" customHeight="1" thickBot="1" x14ac:dyDescent="0.3">
      <c r="A23" s="96"/>
      <c r="B23" s="171" t="s">
        <v>8</v>
      </c>
      <c r="C23" s="181"/>
      <c r="D23" s="152"/>
      <c r="E23" s="152"/>
      <c r="F23" s="152"/>
      <c r="G23" s="152"/>
      <c r="H23" s="152"/>
      <c r="I23" s="152"/>
      <c r="J23" s="153"/>
      <c r="K23" s="153"/>
      <c r="L23" s="153"/>
      <c r="M23" s="152"/>
      <c r="N23" s="152"/>
      <c r="O23" s="152"/>
      <c r="P23" s="152"/>
      <c r="Q23" s="154"/>
      <c r="R23" s="98"/>
    </row>
    <row r="24" spans="1:18" ht="6.75" customHeight="1" thickBot="1" x14ac:dyDescent="0.3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8"/>
    </row>
    <row r="25" spans="1:18" ht="15" customHeight="1" thickBot="1" x14ac:dyDescent="0.3">
      <c r="A25" s="96"/>
      <c r="B25" s="123"/>
      <c r="C25" s="328" t="s">
        <v>89</v>
      </c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29"/>
      <c r="O25" s="329"/>
      <c r="P25" s="329"/>
      <c r="Q25" s="330"/>
      <c r="R25" s="98"/>
    </row>
    <row r="26" spans="1:18" ht="15.75" customHeight="1" thickBot="1" x14ac:dyDescent="0.3">
      <c r="A26" s="96"/>
      <c r="B26" s="157"/>
      <c r="C26" s="166">
        <v>1</v>
      </c>
      <c r="D26" s="127">
        <v>2</v>
      </c>
      <c r="E26" s="127">
        <v>3</v>
      </c>
      <c r="F26" s="127">
        <v>4</v>
      </c>
      <c r="G26" s="127">
        <v>5</v>
      </c>
      <c r="H26" s="127">
        <v>6</v>
      </c>
      <c r="I26" s="127">
        <v>7</v>
      </c>
      <c r="J26" s="127">
        <v>8</v>
      </c>
      <c r="K26" s="127">
        <v>9</v>
      </c>
      <c r="L26" s="127">
        <v>10</v>
      </c>
      <c r="M26" s="127">
        <v>11</v>
      </c>
      <c r="N26" s="127">
        <v>12</v>
      </c>
      <c r="O26" s="127">
        <v>13</v>
      </c>
      <c r="P26" s="127">
        <v>14</v>
      </c>
      <c r="Q26" s="168">
        <v>15</v>
      </c>
      <c r="R26" s="98"/>
    </row>
    <row r="27" spans="1:18" ht="20.100000000000001" customHeight="1" x14ac:dyDescent="0.25">
      <c r="A27" s="96"/>
      <c r="B27" s="101" t="s">
        <v>53</v>
      </c>
      <c r="C27" s="177"/>
      <c r="D27" s="107"/>
      <c r="E27" s="107"/>
      <c r="F27" s="107"/>
      <c r="G27" s="107"/>
      <c r="H27" s="107"/>
      <c r="I27" s="107"/>
      <c r="J27" s="108"/>
      <c r="K27" s="108"/>
      <c r="L27" s="108"/>
      <c r="M27" s="107"/>
      <c r="N27" s="107"/>
      <c r="O27" s="107"/>
      <c r="P27" s="107"/>
      <c r="Q27" s="109"/>
      <c r="R27" s="98"/>
    </row>
    <row r="28" spans="1:18" ht="20.100000000000001" customHeight="1" x14ac:dyDescent="0.25">
      <c r="A28" s="96"/>
      <c r="B28" s="131" t="s">
        <v>52</v>
      </c>
      <c r="C28" s="176"/>
      <c r="D28" s="136"/>
      <c r="E28" s="136"/>
      <c r="F28" s="136"/>
      <c r="G28" s="136"/>
      <c r="H28" s="136"/>
      <c r="I28" s="136"/>
      <c r="J28" s="119"/>
      <c r="K28" s="119"/>
      <c r="L28" s="119"/>
      <c r="M28" s="136"/>
      <c r="N28" s="136"/>
      <c r="O28" s="136"/>
      <c r="P28" s="136"/>
      <c r="Q28" s="138"/>
      <c r="R28" s="98"/>
    </row>
    <row r="29" spans="1:18" ht="20.100000000000001" customHeight="1" x14ac:dyDescent="0.25">
      <c r="A29" s="96"/>
      <c r="B29" s="178" t="s">
        <v>54</v>
      </c>
      <c r="C29" s="177"/>
      <c r="D29" s="107"/>
      <c r="E29" s="107"/>
      <c r="F29" s="107"/>
      <c r="G29" s="107"/>
      <c r="H29" s="107"/>
      <c r="I29" s="107"/>
      <c r="J29" s="108"/>
      <c r="K29" s="108"/>
      <c r="L29" s="108"/>
      <c r="M29" s="107"/>
      <c r="N29" s="107"/>
      <c r="O29" s="107"/>
      <c r="P29" s="107"/>
      <c r="Q29" s="109"/>
      <c r="R29" s="98"/>
    </row>
    <row r="30" spans="1:18" ht="20.100000000000001" customHeight="1" x14ac:dyDescent="0.25">
      <c r="A30" s="96"/>
      <c r="B30" s="131" t="s">
        <v>55</v>
      </c>
      <c r="C30" s="177"/>
      <c r="D30" s="107"/>
      <c r="E30" s="107"/>
      <c r="F30" s="107"/>
      <c r="G30" s="107"/>
      <c r="H30" s="107"/>
      <c r="I30" s="107"/>
      <c r="J30" s="108"/>
      <c r="K30" s="108"/>
      <c r="L30" s="108"/>
      <c r="M30" s="107"/>
      <c r="N30" s="108"/>
      <c r="O30" s="107"/>
      <c r="P30" s="107"/>
      <c r="Q30" s="109"/>
      <c r="R30" s="98"/>
    </row>
    <row r="31" spans="1:18" ht="20.100000000000001" customHeight="1" x14ac:dyDescent="0.25">
      <c r="A31" s="96"/>
      <c r="B31" s="131" t="s">
        <v>56</v>
      </c>
      <c r="C31" s="177"/>
      <c r="D31" s="107"/>
      <c r="E31" s="107"/>
      <c r="F31" s="107"/>
      <c r="G31" s="107"/>
      <c r="H31" s="107"/>
      <c r="I31" s="107"/>
      <c r="J31" s="108"/>
      <c r="K31" s="108"/>
      <c r="L31" s="108"/>
      <c r="M31" s="107"/>
      <c r="N31" s="108"/>
      <c r="O31" s="107"/>
      <c r="P31" s="107"/>
      <c r="Q31" s="109"/>
      <c r="R31" s="98"/>
    </row>
    <row r="32" spans="1:18" ht="20.100000000000001" customHeight="1" x14ac:dyDescent="0.25">
      <c r="A32" s="96"/>
      <c r="B32" s="175" t="s">
        <v>57</v>
      </c>
      <c r="C32" s="177"/>
      <c r="D32" s="107"/>
      <c r="E32" s="107"/>
      <c r="F32" s="107"/>
      <c r="G32" s="107"/>
      <c r="H32" s="107"/>
      <c r="I32" s="107"/>
      <c r="J32" s="108"/>
      <c r="K32" s="108"/>
      <c r="L32" s="108"/>
      <c r="M32" s="107"/>
      <c r="N32" s="108"/>
      <c r="O32" s="107"/>
      <c r="P32" s="107"/>
      <c r="Q32" s="109"/>
      <c r="R32" s="98"/>
    </row>
    <row r="33" spans="1:18" ht="20.100000000000001" customHeight="1" x14ac:dyDescent="0.25">
      <c r="A33" s="96"/>
      <c r="B33" s="131" t="s">
        <v>58</v>
      </c>
      <c r="C33" s="177"/>
      <c r="D33" s="107"/>
      <c r="E33" s="107"/>
      <c r="F33" s="107"/>
      <c r="G33" s="107"/>
      <c r="H33" s="107"/>
      <c r="I33" s="107"/>
      <c r="J33" s="108"/>
      <c r="K33" s="108"/>
      <c r="L33" s="108"/>
      <c r="M33" s="107"/>
      <c r="N33" s="108"/>
      <c r="O33" s="107"/>
      <c r="P33" s="107"/>
      <c r="Q33" s="109"/>
      <c r="R33" s="98"/>
    </row>
    <row r="34" spans="1:18" ht="20.100000000000001" customHeight="1" x14ac:dyDescent="0.25">
      <c r="A34" s="96"/>
      <c r="B34" s="178" t="s">
        <v>59</v>
      </c>
      <c r="C34" s="177"/>
      <c r="D34" s="107"/>
      <c r="E34" s="107"/>
      <c r="F34" s="107"/>
      <c r="G34" s="107"/>
      <c r="H34" s="107"/>
      <c r="I34" s="107"/>
      <c r="J34" s="108"/>
      <c r="K34" s="108"/>
      <c r="L34" s="108"/>
      <c r="M34" s="107"/>
      <c r="N34" s="108"/>
      <c r="O34" s="107"/>
      <c r="P34" s="107"/>
      <c r="Q34" s="109"/>
      <c r="R34" s="98"/>
    </row>
    <row r="35" spans="1:18" ht="20.100000000000001" customHeight="1" x14ac:dyDescent="0.25">
      <c r="A35" s="96"/>
      <c r="B35" s="131" t="s">
        <v>60</v>
      </c>
      <c r="C35" s="177"/>
      <c r="D35" s="107"/>
      <c r="E35" s="107"/>
      <c r="F35" s="107"/>
      <c r="G35" s="107"/>
      <c r="H35" s="107"/>
      <c r="I35" s="107"/>
      <c r="J35" s="108"/>
      <c r="K35" s="108"/>
      <c r="L35" s="108"/>
      <c r="M35" s="107"/>
      <c r="N35" s="108"/>
      <c r="O35" s="107"/>
      <c r="P35" s="107"/>
      <c r="Q35" s="109"/>
      <c r="R35" s="98"/>
    </row>
    <row r="36" spans="1:18" ht="20.100000000000001" customHeight="1" thickBot="1" x14ac:dyDescent="0.3">
      <c r="A36" s="96"/>
      <c r="B36" s="171" t="s">
        <v>61</v>
      </c>
      <c r="C36" s="179"/>
      <c r="D36" s="113"/>
      <c r="E36" s="113"/>
      <c r="F36" s="113"/>
      <c r="G36" s="113"/>
      <c r="H36" s="113"/>
      <c r="I36" s="113"/>
      <c r="J36" s="114"/>
      <c r="K36" s="114"/>
      <c r="L36" s="114"/>
      <c r="M36" s="113"/>
      <c r="N36" s="114"/>
      <c r="O36" s="113"/>
      <c r="P36" s="113"/>
      <c r="Q36" s="115"/>
      <c r="R36" s="98"/>
    </row>
    <row r="37" spans="1:18" ht="20.100000000000001" customHeight="1" x14ac:dyDescent="0.25">
      <c r="A37" s="96"/>
      <c r="B37" s="178" t="s">
        <v>36</v>
      </c>
      <c r="C37" s="180"/>
      <c r="D37" s="118"/>
      <c r="E37" s="118"/>
      <c r="F37" s="118"/>
      <c r="G37" s="118"/>
      <c r="H37" s="118"/>
      <c r="I37" s="118"/>
      <c r="J37" s="119"/>
      <c r="K37" s="119"/>
      <c r="L37" s="119"/>
      <c r="M37" s="118"/>
      <c r="N37" s="118"/>
      <c r="O37" s="118"/>
      <c r="P37" s="118"/>
      <c r="Q37" s="120"/>
      <c r="R37" s="98"/>
    </row>
    <row r="38" spans="1:18" ht="20.100000000000001" customHeight="1" x14ac:dyDescent="0.25">
      <c r="A38" s="96"/>
      <c r="B38" s="178" t="s">
        <v>69</v>
      </c>
      <c r="C38" s="180"/>
      <c r="D38" s="118"/>
      <c r="E38" s="118"/>
      <c r="F38" s="118"/>
      <c r="G38" s="118"/>
      <c r="H38" s="118"/>
      <c r="I38" s="118"/>
      <c r="J38" s="119"/>
      <c r="K38" s="119"/>
      <c r="L38" s="119"/>
      <c r="M38" s="118"/>
      <c r="N38" s="118"/>
      <c r="O38" s="118"/>
      <c r="P38" s="118"/>
      <c r="Q38" s="120"/>
      <c r="R38" s="98"/>
    </row>
    <row r="39" spans="1:18" ht="20.100000000000001" customHeight="1" x14ac:dyDescent="0.25">
      <c r="A39" s="96"/>
      <c r="B39" s="178" t="s">
        <v>35</v>
      </c>
      <c r="C39" s="180"/>
      <c r="D39" s="118"/>
      <c r="E39" s="118"/>
      <c r="F39" s="118"/>
      <c r="G39" s="118"/>
      <c r="H39" s="118"/>
      <c r="I39" s="118"/>
      <c r="J39" s="119"/>
      <c r="K39" s="119"/>
      <c r="L39" s="119"/>
      <c r="M39" s="118"/>
      <c r="N39" s="118"/>
      <c r="O39" s="118"/>
      <c r="P39" s="118"/>
      <c r="Q39" s="120"/>
      <c r="R39" s="98"/>
    </row>
    <row r="40" spans="1:18" ht="20.100000000000001" customHeight="1" thickBot="1" x14ac:dyDescent="0.3">
      <c r="A40" s="96"/>
      <c r="B40" s="175" t="s">
        <v>37</v>
      </c>
      <c r="C40" s="228"/>
      <c r="D40" s="221"/>
      <c r="E40" s="221"/>
      <c r="F40" s="221"/>
      <c r="G40" s="221"/>
      <c r="H40" s="221"/>
      <c r="I40" s="221"/>
      <c r="J40" s="136"/>
      <c r="K40" s="136"/>
      <c r="L40" s="136"/>
      <c r="M40" s="221"/>
      <c r="N40" s="221"/>
      <c r="O40" s="221"/>
      <c r="P40" s="221"/>
      <c r="Q40" s="223"/>
      <c r="R40" s="98"/>
    </row>
    <row r="41" spans="1:18" ht="409.5" customHeight="1" x14ac:dyDescent="0.25">
      <c r="A41" s="96"/>
      <c r="B41" s="352" t="s">
        <v>7</v>
      </c>
      <c r="C41" s="354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48"/>
      <c r="R41" s="98"/>
    </row>
    <row r="42" spans="1:18" ht="102" customHeight="1" thickBot="1" x14ac:dyDescent="0.3">
      <c r="A42" s="96"/>
      <c r="B42" s="353"/>
      <c r="C42" s="355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49"/>
      <c r="R42" s="98"/>
    </row>
    <row r="43" spans="1:18" ht="16.5" thickBot="1" x14ac:dyDescent="0.3">
      <c r="A43" s="325" t="s">
        <v>96</v>
      </c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7"/>
    </row>
  </sheetData>
  <sheetProtection algorithmName="SHA-512" hashValue="yY4yGrZpjFZTmKKsaYDz20i6QXoPs9Dp4WXSWaHRtL74p2cwCn/fJr+uSMcuJCYp+dFmMYHEK6OSs4sk5f1jLg==" saltValue="xPGQ3j/qZkYGZxbHiEHE1A==" spinCount="100000" sheet="1" formatCells="0" formatColumns="0" formatRows="0" insertRows="0"/>
  <mergeCells count="29">
    <mergeCell ref="A43:R43"/>
    <mergeCell ref="B5:F5"/>
    <mergeCell ref="B6:F6"/>
    <mergeCell ref="B41:B42"/>
    <mergeCell ref="C41:C42"/>
    <mergeCell ref="D41:D42"/>
    <mergeCell ref="E41:E42"/>
    <mergeCell ref="F41:F42"/>
    <mergeCell ref="G41:G42"/>
    <mergeCell ref="H41:H42"/>
    <mergeCell ref="B9:F9"/>
    <mergeCell ref="G9:K9"/>
    <mergeCell ref="L9:Q9"/>
    <mergeCell ref="N41:N42"/>
    <mergeCell ref="O41:O42"/>
    <mergeCell ref="P41:P42"/>
    <mergeCell ref="Q41:Q42"/>
    <mergeCell ref="I41:I42"/>
    <mergeCell ref="J41:J42"/>
    <mergeCell ref="K41:K42"/>
    <mergeCell ref="L41:L42"/>
    <mergeCell ref="M41:M42"/>
    <mergeCell ref="C11:Q11"/>
    <mergeCell ref="C25:Q25"/>
    <mergeCell ref="G5:Q5"/>
    <mergeCell ref="G6:Q6"/>
    <mergeCell ref="B8:F8"/>
    <mergeCell ref="G8:K8"/>
    <mergeCell ref="L8:Q8"/>
  </mergeCells>
  <dataValidations count="6">
    <dataValidation type="whole" allowBlank="1" showErrorMessage="1" errorTitle="Feil i inntasting" error="Leverfargen er utenfor intervallet (1-6) " sqref="C27:Q27" xr:uid="{372DA28B-F806-40FB-9B3D-1A2F96537302}">
      <formula1>1</formula1>
      <formula2>6</formula2>
    </dataValidation>
    <dataValidation type="whole" allowBlank="1" showInputMessage="1" showErrorMessage="1" errorTitle="Feil i inntastingen" error="Scoren er utenfor intervallet (0-1)" sqref="C28:Q35" xr:uid="{03CADF44-1A87-4EE0-A32E-FE8D18B4540E}">
      <formula1>0</formula1>
      <formula2>1</formula2>
    </dataValidation>
    <dataValidation type="whole" allowBlank="1" showInputMessage="1" showErrorMessage="1" errorTitle="Feil i inntastingen" error="Scoren er utenfor intervallet (1-2). Skriv 1 for hannkjønn og 2 for hunnkjønn." sqref="C36:Q36" xr:uid="{38B2CADF-D492-4412-91F9-0CE4C6C1E277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C14:Q14" xr:uid="{044AB7E8-B766-4470-92FF-C3F385774534}">
      <formula1>0</formula1>
      <formula2>30</formula2>
    </dataValidation>
    <dataValidation type="whole" allowBlank="1" showErrorMessage="1" errorTitle="Feil i inntasting" error="Scoren er utenfor intervallet (0-3)" sqref="C15:Q23" xr:uid="{EDD32AA1-6638-464F-8E8A-84B6968DB791}">
      <formula1>0</formula1>
      <formula2>3</formula2>
    </dataValidation>
    <dataValidation type="decimal" errorStyle="warning" allowBlank="1" showErrorMessage="1" errorTitle="Uforventet vekt" error="Vekten er utenfor forventet vektintervall. Sjekk at vekt er riktig og oppgitt i g. " sqref="C13:Q13" xr:uid="{D84BDC7F-D04A-4B5C-B074-C1E235C791FC}">
      <formula1>0</formula1>
      <formula2>1000</formula2>
    </dataValidation>
  </dataValidations>
  <printOptions horizontalCentered="1" verticalCentered="1"/>
  <pageMargins left="0" right="0" top="0" bottom="0" header="0" footer="0"/>
  <pageSetup paperSize="9" scale="6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9371E-A1D8-D84A-A9EB-B86234B9C196}">
  <dimension ref="C5:M53"/>
  <sheetViews>
    <sheetView workbookViewId="0">
      <selection activeCell="O9" sqref="O9"/>
    </sheetView>
  </sheetViews>
  <sheetFormatPr baseColWidth="10" defaultColWidth="10.85546875" defaultRowHeight="15" x14ac:dyDescent="0.25"/>
  <cols>
    <col min="1" max="16384" width="10.85546875" style="238"/>
  </cols>
  <sheetData>
    <row r="5" spans="3:13" x14ac:dyDescent="0.25"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</row>
    <row r="6" spans="3:13" x14ac:dyDescent="0.25"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</row>
    <row r="7" spans="3:13" x14ac:dyDescent="0.25"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</row>
    <row r="8" spans="3:13" x14ac:dyDescent="0.25"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</row>
    <row r="9" spans="3:13" x14ac:dyDescent="0.25"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</row>
    <row r="10" spans="3:13" x14ac:dyDescent="0.25"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</row>
    <row r="11" spans="3:13" x14ac:dyDescent="0.25"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</row>
    <row r="12" spans="3:13" x14ac:dyDescent="0.25"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</row>
    <row r="13" spans="3:13" x14ac:dyDescent="0.25"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</row>
    <row r="14" spans="3:13" x14ac:dyDescent="0.25"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</row>
    <row r="15" spans="3:13" x14ac:dyDescent="0.25"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</row>
    <row r="16" spans="3:13" x14ac:dyDescent="0.25"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</row>
    <row r="17" spans="3:13" x14ac:dyDescent="0.25"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</row>
    <row r="18" spans="3:13" x14ac:dyDescent="0.25"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</row>
    <row r="19" spans="3:13" x14ac:dyDescent="0.25"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</row>
    <row r="20" spans="3:13" x14ac:dyDescent="0.25"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</row>
    <row r="21" spans="3:13" x14ac:dyDescent="0.25"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</row>
    <row r="22" spans="3:13" x14ac:dyDescent="0.25"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</row>
    <row r="23" spans="3:13" x14ac:dyDescent="0.25"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</row>
    <row r="24" spans="3:13" x14ac:dyDescent="0.25"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</row>
    <row r="25" spans="3:13" x14ac:dyDescent="0.25"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</row>
    <row r="26" spans="3:13" x14ac:dyDescent="0.25"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</row>
    <row r="27" spans="3:13" x14ac:dyDescent="0.25"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</row>
    <row r="28" spans="3:13" x14ac:dyDescent="0.25"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</row>
    <row r="29" spans="3:13" x14ac:dyDescent="0.25"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</row>
    <row r="30" spans="3:13" x14ac:dyDescent="0.25"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</row>
    <row r="31" spans="3:13" x14ac:dyDescent="0.25"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</row>
    <row r="32" spans="3:13" x14ac:dyDescent="0.25"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</row>
    <row r="33" spans="3:13" x14ac:dyDescent="0.25"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</row>
    <row r="34" spans="3:13" x14ac:dyDescent="0.25"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</row>
    <row r="35" spans="3:13" x14ac:dyDescent="0.25"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</row>
    <row r="36" spans="3:13" x14ac:dyDescent="0.25"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</row>
    <row r="37" spans="3:13" x14ac:dyDescent="0.25"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</row>
    <row r="38" spans="3:13" x14ac:dyDescent="0.25"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</row>
    <row r="39" spans="3:13" x14ac:dyDescent="0.25"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</row>
    <row r="40" spans="3:13" x14ac:dyDescent="0.25"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</row>
    <row r="41" spans="3:13" x14ac:dyDescent="0.25"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</row>
    <row r="42" spans="3:13" x14ac:dyDescent="0.25"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</row>
    <row r="43" spans="3:13" x14ac:dyDescent="0.25"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</row>
    <row r="44" spans="3:13" x14ac:dyDescent="0.25"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</row>
    <row r="45" spans="3:13" x14ac:dyDescent="0.25"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</row>
    <row r="46" spans="3:13" x14ac:dyDescent="0.25"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</row>
    <row r="47" spans="3:13" x14ac:dyDescent="0.25"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</row>
    <row r="48" spans="3:13" x14ac:dyDescent="0.25"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</row>
    <row r="49" spans="3:13" x14ac:dyDescent="0.25"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</row>
    <row r="50" spans="3:13" x14ac:dyDescent="0.25"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</row>
    <row r="51" spans="3:13" x14ac:dyDescent="0.25"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</row>
    <row r="52" spans="3:13" x14ac:dyDescent="0.25"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</row>
    <row r="53" spans="3:13" ht="14.1" customHeight="1" x14ac:dyDescent="0.25"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</row>
  </sheetData>
  <sheetProtection algorithmName="SHA-512" hashValue="UEwUbcGvueVrxKAZQJ1zd0H8dLQ/8K094roj0sh79SNxitRcnwtGwWeIGgN/yJmrv8pZ7DZHCbQrjVbIDfg3tA==" saltValue="BOWPVgtynzzKdaDJL9q6IQ==" spinCount="100000" sheet="1" objects="1" scenarios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F2342-9A0F-495C-B858-6B782133BB5B}">
  <dimension ref="A1:U82"/>
  <sheetViews>
    <sheetView showGridLines="0" topLeftCell="A8" zoomScale="90" zoomScaleNormal="90" workbookViewId="0">
      <selection activeCell="B7" sqref="B7:C7"/>
    </sheetView>
  </sheetViews>
  <sheetFormatPr baseColWidth="10" defaultColWidth="0" defaultRowHeight="15" customHeight="1" zeroHeight="1" x14ac:dyDescent="0.25"/>
  <cols>
    <col min="1" max="1" width="3.140625" customWidth="1"/>
    <col min="2" max="2" width="4" customWidth="1"/>
    <col min="3" max="3" width="18.42578125" customWidth="1"/>
    <col min="4" max="4" width="28.7109375" customWidth="1"/>
    <col min="5" max="5" width="16.7109375" customWidth="1"/>
    <col min="6" max="6" width="29.28515625" customWidth="1"/>
    <col min="7" max="7" width="26.28515625" customWidth="1"/>
    <col min="8" max="8" width="25.7109375" customWidth="1"/>
    <col min="9" max="9" width="20.7109375" customWidth="1"/>
    <col min="10" max="10" width="26.7109375" customWidth="1"/>
    <col min="11" max="11" width="23" customWidth="1"/>
    <col min="12" max="21" width="0" hidden="1" customWidth="1"/>
    <col min="22" max="16384" width="9.140625" hidden="1"/>
  </cols>
  <sheetData>
    <row r="1" spans="2:11" x14ac:dyDescent="0.25"/>
    <row r="2" spans="2:11" x14ac:dyDescent="0.25"/>
    <row r="3" spans="2:11" ht="48" customHeight="1" x14ac:dyDescent="0.25">
      <c r="B3" s="183" t="s">
        <v>102</v>
      </c>
    </row>
    <row r="4" spans="2:11" ht="35.25" customHeight="1" x14ac:dyDescent="0.25">
      <c r="B4" s="183"/>
      <c r="C4" s="182" t="s">
        <v>107</v>
      </c>
      <c r="D4" s="183"/>
      <c r="E4" s="183"/>
      <c r="F4" s="183"/>
      <c r="G4" s="183"/>
      <c r="H4" s="183"/>
      <c r="I4" s="183"/>
      <c r="J4" s="183"/>
      <c r="K4" s="183"/>
    </row>
    <row r="5" spans="2:11" x14ac:dyDescent="0.25"/>
    <row r="6" spans="2:11" ht="18.75" customHeight="1" x14ac:dyDescent="0.25">
      <c r="B6" s="356" t="s">
        <v>2</v>
      </c>
      <c r="C6" s="356"/>
      <c r="D6" s="356" t="s">
        <v>103</v>
      </c>
      <c r="E6" s="356"/>
      <c r="F6" s="356" t="s">
        <v>108</v>
      </c>
      <c r="G6" s="356"/>
      <c r="H6" s="356"/>
    </row>
    <row r="7" spans="2:11" ht="48" customHeight="1" x14ac:dyDescent="0.25">
      <c r="B7" s="363">
        <v>0</v>
      </c>
      <c r="C7" s="363"/>
      <c r="D7" s="357" t="s">
        <v>85</v>
      </c>
      <c r="E7" s="357"/>
      <c r="F7" s="357" t="s">
        <v>40</v>
      </c>
      <c r="G7" s="357"/>
      <c r="H7" s="357"/>
    </row>
    <row r="8" spans="2:11" ht="52.5" customHeight="1" x14ac:dyDescent="0.25">
      <c r="B8" s="360">
        <v>1</v>
      </c>
      <c r="C8" s="360"/>
      <c r="D8" s="357" t="s">
        <v>41</v>
      </c>
      <c r="E8" s="357"/>
      <c r="F8" s="357" t="s">
        <v>42</v>
      </c>
      <c r="G8" s="357"/>
      <c r="H8" s="357"/>
    </row>
    <row r="9" spans="2:11" ht="57" customHeight="1" x14ac:dyDescent="0.25">
      <c r="B9" s="364">
        <v>2</v>
      </c>
      <c r="C9" s="365"/>
      <c r="D9" s="357" t="s">
        <v>43</v>
      </c>
      <c r="E9" s="357"/>
      <c r="F9" s="357" t="s">
        <v>51</v>
      </c>
      <c r="G9" s="357"/>
      <c r="H9" s="357"/>
    </row>
    <row r="10" spans="2:11" ht="56.25" customHeight="1" x14ac:dyDescent="0.25">
      <c r="B10" s="361">
        <v>3</v>
      </c>
      <c r="C10" s="361"/>
      <c r="D10" s="362" t="s">
        <v>44</v>
      </c>
      <c r="E10" s="362"/>
      <c r="F10" s="357" t="s">
        <v>109</v>
      </c>
      <c r="G10" s="357"/>
      <c r="H10" s="357"/>
    </row>
    <row r="11" spans="2:11" x14ac:dyDescent="0.25"/>
    <row r="12" spans="2:11" ht="15.75" x14ac:dyDescent="0.25">
      <c r="B12" s="184" t="s">
        <v>106</v>
      </c>
      <c r="C12" s="184"/>
      <c r="D12" s="184"/>
      <c r="E12" s="184"/>
    </row>
    <row r="13" spans="2:11" x14ac:dyDescent="0.25">
      <c r="B13" s="358"/>
      <c r="C13" s="358"/>
      <c r="D13" s="359"/>
      <c r="E13" s="359"/>
    </row>
    <row r="14" spans="2:11" ht="15" customHeight="1" x14ac:dyDescent="0.25"/>
    <row r="15" spans="2:11" ht="15" customHeight="1" x14ac:dyDescent="0.25"/>
    <row r="16" spans="2:11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>
      <c r="B21" s="184" t="s">
        <v>104</v>
      </c>
    </row>
    <row r="22" spans="2:2" ht="15" customHeight="1" x14ac:dyDescent="0.25"/>
    <row r="23" spans="2:2" ht="15" customHeight="1" x14ac:dyDescent="0.25"/>
    <row r="24" spans="2:2" ht="15" customHeight="1" x14ac:dyDescent="0.25"/>
    <row r="25" spans="2:2" ht="15" customHeight="1" x14ac:dyDescent="0.25"/>
    <row r="26" spans="2:2" ht="15" customHeight="1" x14ac:dyDescent="0.25"/>
    <row r="27" spans="2:2" ht="15" customHeight="1" x14ac:dyDescent="0.25"/>
    <row r="28" spans="2:2" ht="15" customHeight="1" x14ac:dyDescent="0.25"/>
    <row r="29" spans="2:2" ht="15" customHeight="1" x14ac:dyDescent="0.25"/>
    <row r="30" spans="2:2" ht="15" customHeight="1" x14ac:dyDescent="0.25"/>
    <row r="31" spans="2:2" ht="15" customHeight="1" x14ac:dyDescent="0.25"/>
    <row r="32" spans="2:2" ht="15" customHeight="1" x14ac:dyDescent="0.25">
      <c r="B32" s="184" t="s">
        <v>105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</sheetData>
  <sheetProtection algorithmName="SHA-512" hashValue="1FVZhh2BFx54wvzKXsEJIc9cFLzkOhwb8MxC3aWjG0/Xv7xhpwABBNU38R/QhIJm2KhbLnSXiJomnXbmmjbmoQ==" saltValue="a0/X8dRniI2v4R0Bat7BNQ==" spinCount="100000" sheet="1" objects="1" scenarios="1"/>
  <mergeCells count="17">
    <mergeCell ref="F9:H9"/>
    <mergeCell ref="F6:H6"/>
    <mergeCell ref="B6:C6"/>
    <mergeCell ref="D6:E6"/>
    <mergeCell ref="F8:H8"/>
    <mergeCell ref="B13:C13"/>
    <mergeCell ref="D13:E13"/>
    <mergeCell ref="B8:C8"/>
    <mergeCell ref="D8:E8"/>
    <mergeCell ref="B10:C10"/>
    <mergeCell ref="D10:E10"/>
    <mergeCell ref="D9:E9"/>
    <mergeCell ref="F10:H10"/>
    <mergeCell ref="B7:C7"/>
    <mergeCell ref="D7:E7"/>
    <mergeCell ref="F7:H7"/>
    <mergeCell ref="B9:C9"/>
  </mergeCells>
  <phoneticPr fontId="10" type="noConversion"/>
  <conditionalFormatting sqref="B3">
    <cfRule type="cellIs" dxfId="52" priority="9" operator="equal">
      <formula>2</formula>
    </cfRule>
  </conditionalFormatting>
  <conditionalFormatting sqref="F7:F8 F10">
    <cfRule type="cellIs" dxfId="51" priority="2" operator="equal">
      <formula>2</formula>
    </cfRule>
  </conditionalFormatting>
  <conditionalFormatting sqref="F9">
    <cfRule type="cellIs" dxfId="50" priority="1" operator="equal">
      <formula>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F5EC8-F4CE-4CC9-B4CF-A6EA19718A63}">
  <dimension ref="B1:AJ45"/>
  <sheetViews>
    <sheetView zoomScale="80" zoomScaleNormal="80" workbookViewId="0">
      <pane xSplit="3" ySplit="12" topLeftCell="D13" activePane="bottomRight" state="frozen"/>
      <selection activeCell="L37" sqref="L37"/>
      <selection pane="topRight" activeCell="L37" sqref="L37"/>
      <selection pane="bottomLeft" activeCell="L37" sqref="L37"/>
      <selection pane="bottomRight" activeCell="AM20" sqref="AM20"/>
    </sheetView>
  </sheetViews>
  <sheetFormatPr baseColWidth="10" defaultColWidth="12.42578125" defaultRowHeight="15.75" x14ac:dyDescent="0.25"/>
  <cols>
    <col min="1" max="1" width="5.140625" style="67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4.140625" style="67" hidden="1" customWidth="1"/>
    <col min="35" max="35" width="18.28515625" style="67" customWidth="1"/>
    <col min="36" max="36" width="2.42578125" style="67" customWidth="1"/>
    <col min="37" max="37" width="7" style="67" customWidth="1"/>
    <col min="38" max="40" width="12.42578125" style="67"/>
    <col min="41" max="41" width="26.7109375" style="67" customWidth="1"/>
    <col min="42" max="16384" width="12.42578125" style="67"/>
  </cols>
  <sheetData>
    <row r="1" spans="2:36" ht="16.5" thickBot="1" x14ac:dyDescent="0.3"/>
    <row r="2" spans="2:36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2:36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1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2:36" ht="16.5" thickBot="1" x14ac:dyDescent="0.3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</row>
    <row r="11" spans="2:36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2:36" ht="31.5" x14ac:dyDescent="0.25">
      <c r="B12" s="96"/>
      <c r="C12" s="185"/>
      <c r="D12" s="206">
        <v>1</v>
      </c>
      <c r="E12" s="186">
        <v>2</v>
      </c>
      <c r="F12" s="186">
        <v>3</v>
      </c>
      <c r="G12" s="186">
        <v>4</v>
      </c>
      <c r="H12" s="186">
        <v>5</v>
      </c>
      <c r="I12" s="186">
        <v>6</v>
      </c>
      <c r="J12" s="186">
        <v>7</v>
      </c>
      <c r="K12" s="186">
        <v>8</v>
      </c>
      <c r="L12" s="186">
        <v>9</v>
      </c>
      <c r="M12" s="186">
        <v>10</v>
      </c>
      <c r="N12" s="186">
        <v>11</v>
      </c>
      <c r="O12" s="186">
        <v>12</v>
      </c>
      <c r="P12" s="186">
        <v>13</v>
      </c>
      <c r="Q12" s="186">
        <v>14</v>
      </c>
      <c r="R12" s="186">
        <v>15</v>
      </c>
      <c r="S12" s="186">
        <v>16</v>
      </c>
      <c r="T12" s="186">
        <v>17</v>
      </c>
      <c r="U12" s="186">
        <v>18</v>
      </c>
      <c r="V12" s="186">
        <v>19</v>
      </c>
      <c r="W12" s="186">
        <v>20</v>
      </c>
      <c r="X12" s="186">
        <v>21</v>
      </c>
      <c r="Y12" s="186">
        <v>22</v>
      </c>
      <c r="Z12" s="186">
        <v>23</v>
      </c>
      <c r="AA12" s="186">
        <v>24</v>
      </c>
      <c r="AB12" s="186">
        <v>25</v>
      </c>
      <c r="AC12" s="186">
        <v>26</v>
      </c>
      <c r="AD12" s="186">
        <v>27</v>
      </c>
      <c r="AE12" s="186">
        <v>28</v>
      </c>
      <c r="AF12" s="186">
        <v>29</v>
      </c>
      <c r="AG12" s="187">
        <v>30</v>
      </c>
      <c r="AH12" s="188" t="s">
        <v>47</v>
      </c>
      <c r="AI12" s="100" t="s">
        <v>48</v>
      </c>
      <c r="AJ12" s="98"/>
    </row>
    <row r="13" spans="2:36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 t="shared" ref="AH13:AH24" si="0">30-COUNTBLANK(D13:AG13)</f>
        <v>0</v>
      </c>
      <c r="AI13" s="201"/>
      <c r="AJ13" s="98"/>
    </row>
    <row r="14" spans="2:36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si="0"/>
        <v>0</v>
      </c>
      <c r="AI14" s="218"/>
      <c r="AJ14" s="98"/>
    </row>
    <row r="15" spans="2:36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87/AH15&gt;=0.25),3,IF(OR((Beregningsgrunnlag!M87/AH15&gt;=0.1),((Beregningsgrunnlag!M87+Beregningsgrunnlag!L87)/AH15&gt;=0.4)),2,IF(OR((Beregningsgrunnlag!M87&gt;0),(Beregningsgrunnlag!M87+Beregningsgrunnlag!L87)/AH15&gt;0,((Beregningsgrunnlag!J87/AH15&lt;0.6))),1,0))))</f>
        <v/>
      </c>
      <c r="AJ15" s="98"/>
    </row>
    <row r="16" spans="2:36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46/AH16&gt;=0.25),3,IF(OR((Beregningsgrunnlag!I46/AH16&gt;=0.1),((Beregningsgrunnlag!I46+Beregningsgrunnlag!H46)/AH16&gt;=0.4)),2,IF(OR((Beregningsgrunnlag!I46&gt;0),(Beregningsgrunnlag!I46+Beregningsgrunnlag!H46)/AH16&gt;0,((Beregningsgrunnlag!F46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46/AH17&gt;=0.25),3,IF(OR((Beregningsgrunnlag!M46/AH17&gt;=0.1),((Beregningsgrunnlag!M46+Beregningsgrunnlag!L46)/AH17&gt;=0.4)),2,IF(OR((Beregningsgrunnlag!M46&gt;0),(Beregningsgrunnlag!M46+Beregningsgrunnlag!L46)/AH17&gt;0,((Beregningsgrunnlag!J46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66/AH18&gt;=0.25),3,IF(OR((Beregningsgrunnlag!I66/AH18&gt;=0.1),((Beregningsgrunnlag!I66+Beregningsgrunnlag!H66)/AH18&gt;=0.4)),2,IF(OR((Beregningsgrunnlag!I66&gt;0),(Beregningsgrunnlag!I66+Beregningsgrunnlag!H66)/AH18&gt;0,((Beregningsgrunnlag!F66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66/AH19&gt;=0.25),3,IF(OR((Beregningsgrunnlag!M66/AH19&gt;=0.1),((Beregningsgrunnlag!M66+Beregningsgrunnlag!L66)/AH19&gt;=0.4)),2,IF(OR((Beregningsgrunnlag!M66&gt;0),(Beregningsgrunnlag!M66+Beregningsgrunnlag!L66)/AH19&gt;0,((Beregningsgrunnlag!J66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87/AH20&gt;=0.25),3,IF(OR((Beregningsgrunnlag!I87/AH20&gt;=0.1),((Beregningsgrunnlag!I87+Beregningsgrunnlag!H87)/AH20&gt;=0.4)),2,IF(OR((Beregningsgrunnlag!I87&gt;0),(Beregningsgrunnlag!I87+Beregningsgrunnlag!H87)/AH20&gt;0,((Beregningsgrunnlag!F87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107/AH21&gt;=0.25),3,IF(OR((Beregningsgrunnlag!M107/AH21&gt;=0.1),((Beregningsgrunnlag!M107+Beregningsgrunnlag!L107)/AH21&gt;=0.4)),2,IF(OR((Beregningsgrunnlag!M107&gt;0),(Beregningsgrunnlag!M107+Beregningsgrunnlag!L107)/AH21&gt;0,((Beregningsgrunnlag!J107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107/AH22&gt;=0.25),3,IF(OR((Beregningsgrunnlag!I107/AH22&gt;=0.1),((Beregningsgrunnlag!I107+Beregningsgrunnlag!H107)/AH22&gt;=0.4)),2,IF(OR((Beregningsgrunnlag!I107&gt;0),(Beregningsgrunnlag!I107+Beregningsgrunnlag!H107)/AH22&gt;0,((Beregningsgrunnlag!F107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127/AH23&gt;=0.25),3,IF(OR((Beregningsgrunnlag!M127/AH23&gt;=0.1),((Beregningsgrunnlag!M127+Beregningsgrunnlag!L127)/AH23&gt;=0.4)),2,IF(OR((Beregningsgrunnlag!M127&gt;0),(Beregningsgrunnlag!M127+Beregningsgrunnlag!L127)/AH23&gt;0,((Beregningsgrunnlag!J127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127/AH24&gt;=0.25),3,IF(OR((Beregningsgrunnlag!I127/AH24&gt;=0.1),((Beregningsgrunnlag!I127+Beregningsgrunnlag!H127)/AH24&gt;=0.4)),2,IF(OR((Beregningsgrunnlag!I127&gt;0),(Beregningsgrunnlag!I127+Beregningsgrunnlag!H127)/AH24&gt;0,((Beregningsgrunnlag!F127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+IF(COUNTBLANK(D16:D24)&gt;4,"",(((D16)^2+0.5*(D17)^2+D18^2+D19^2+2*D20^2+D21^2+D22^2+D23^2+D24^2+IF(COUNTBLANK(D15)=0,D15^2,0))/(9*(10-COUNTBLANK(D18:D24)-COUNTBLANK(D20)-COUNTBLANK(D15:D16)+0.5*(1-COUNTBLANK(D17))))*100))</f>
        <v/>
      </c>
      <c r="E25" s="193" t="str">
        <f t="shared" ref="E25:AF25" si="1">+IF(COUNTBLANK(E16:E24)&gt;4,"",(((E16)^2+0.5*(E17)^2+E18^2+E19^2+2*E20^2+E21^2+E22^2+E23^2+E24^2+IF(COUNTBLANK(E15)=0,E15^2,0))/(9*(10-COUNTBLANK(E18:E24)-COUNTBLANK(E20)-COUNTBLANK(E15:E16)+0.5*(1-COUNTBLANK(E17))))*100))</f>
        <v/>
      </c>
      <c r="F25" s="193" t="str">
        <f t="shared" si="1"/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>+IF(COUNTBLANK(W16:W24)&gt;4,"",(((W16)^2+0.5*(W17)^2+W18^2+W19^2+2*W20^2+W21^2+W22^2+W23^2+W24^2+IF(COUNTBLANK(W15)=0,W15^2,0))/(9*(10-COUNTBLANK(W18:W24)-COUNTBLANK(W20)-COUNTBLANK(W15:W16)+0.5*(1-COUNTBLANK(W17))))*100))</f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+IF(COUNTBLANK(AG16:AG24)&gt;4,"",(((AG16)^2+0.5*(AG17)^2+AG18^2+AG19^2+2*AG20^2+AG21^2+AG22^2+AG23^2+AG24^2+IF(COUNTBLANK(AG15)=0,AG15^2,0))/(9*(10-COUNTBLANK(AG18:AG24)-COUNTBLANK(AG20)-COUNTBLANK(AG15:AG16)+0.5*(1-COUNTBLANK(AG17))))*100))</f>
        <v/>
      </c>
      <c r="AH25" s="198"/>
      <c r="AI25" s="155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4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123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232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30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33"/>
      <c r="AI30" s="134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39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33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33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33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3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33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33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33"/>
      <c r="AI38" s="156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41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47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50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3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fwymbHsXv9UtZTq0Edm+f5Y3te9+5iNmHx7wzP0v2szYpio/Er0hGy8e0eX6aCja/TGpMvYvYg5uf2lCvm8GvA==" saltValue="KnUYwtLBeyC9DDrme4CKmA==" spinCount="100000" sheet="1" formatCells="0" formatColumns="0" formatRows="0" insertRows="0" pivotTables="0"/>
  <mergeCells count="13">
    <mergeCell ref="B45:AJ45"/>
    <mergeCell ref="D28:AI28"/>
    <mergeCell ref="C8:G8"/>
    <mergeCell ref="H8:N8"/>
    <mergeCell ref="C9:G9"/>
    <mergeCell ref="H9:N9"/>
    <mergeCell ref="D11:AI11"/>
    <mergeCell ref="AD8:AI8"/>
    <mergeCell ref="AD9:AI9"/>
    <mergeCell ref="W8:AC8"/>
    <mergeCell ref="W9:AC9"/>
    <mergeCell ref="O8:V8"/>
    <mergeCell ref="O9:V9"/>
  </mergeCells>
  <conditionalFormatting sqref="AI30:AI39">
    <cfRule type="containsBlanks" dxfId="779" priority="53" stopIfTrue="1">
      <formula>LEN(TRIM(AI30))=0</formula>
    </cfRule>
  </conditionalFormatting>
  <conditionalFormatting sqref="AI13:AI15 D25:AI25 AH26:AI26">
    <cfRule type="containsBlanks" dxfId="778" priority="63" stopIfTrue="1">
      <formula>LEN(TRIM(D13))=0</formula>
    </cfRule>
  </conditionalFormatting>
  <conditionalFormatting sqref="AH26">
    <cfRule type="cellIs" dxfId="777" priority="64" operator="equal">
      <formula>3</formula>
    </cfRule>
    <cfRule type="cellIs" dxfId="776" priority="65" operator="equal">
      <formula>2</formula>
    </cfRule>
    <cfRule type="cellIs" dxfId="775" priority="66" operator="equal">
      <formula>1</formula>
    </cfRule>
    <cfRule type="cellIs" dxfId="774" priority="72" operator="equal">
      <formula>0</formula>
    </cfRule>
  </conditionalFormatting>
  <conditionalFormatting sqref="AI15">
    <cfRule type="cellIs" dxfId="773" priority="61" operator="equal">
      <formula>3</formula>
    </cfRule>
    <cfRule type="cellIs" dxfId="772" priority="79" operator="equal">
      <formula>2</formula>
    </cfRule>
    <cfRule type="cellIs" dxfId="771" priority="80" operator="equal">
      <formula>1</formula>
    </cfRule>
    <cfRule type="cellIs" dxfId="770" priority="81" operator="equal">
      <formula>0</formula>
    </cfRule>
  </conditionalFormatting>
  <conditionalFormatting sqref="AI30:AI37">
    <cfRule type="cellIs" dxfId="769" priority="60" operator="between">
      <formula>0</formula>
      <formula>0.25</formula>
    </cfRule>
    <cfRule type="cellIs" dxfId="768" priority="62" operator="between">
      <formula>0.25</formula>
      <formula>0.5</formula>
    </cfRule>
    <cfRule type="cellIs" dxfId="767" priority="84" operator="between">
      <formula>0.5</formula>
      <formula>0.75</formula>
    </cfRule>
    <cfRule type="cellIs" dxfId="766" priority="89" operator="between">
      <formula>0.75</formula>
      <formula>1</formula>
    </cfRule>
  </conditionalFormatting>
  <conditionalFormatting sqref="AI38">
    <cfRule type="cellIs" dxfId="765" priority="54" operator="between">
      <formula>0</formula>
      <formula>0.25</formula>
    </cfRule>
    <cfRule type="cellIs" dxfId="764" priority="55" operator="between">
      <formula>0.25</formula>
      <formula>0.5</formula>
    </cfRule>
    <cfRule type="cellIs" dxfId="763" priority="56" operator="between">
      <formula>0.5</formula>
      <formula>0.75</formula>
    </cfRule>
    <cfRule type="cellIs" dxfId="762" priority="59" operator="between">
      <formula>0.75</formula>
      <formula>1</formula>
    </cfRule>
  </conditionalFormatting>
  <conditionalFormatting sqref="AI16:AI22">
    <cfRule type="containsBlanks" dxfId="761" priority="88" stopIfTrue="1">
      <formula>LEN(TRIM(AI16))=0</formula>
    </cfRule>
  </conditionalFormatting>
  <conditionalFormatting sqref="AI16:AI22">
    <cfRule type="cellIs" dxfId="760" priority="46" operator="equal">
      <formula>3</formula>
    </cfRule>
    <cfRule type="cellIs" dxfId="759" priority="48" operator="equal">
      <formula>2</formula>
    </cfRule>
    <cfRule type="cellIs" dxfId="758" priority="49" operator="equal">
      <formula>1</formula>
    </cfRule>
    <cfRule type="cellIs" dxfId="757" priority="50" operator="equal">
      <formula>0</formula>
    </cfRule>
  </conditionalFormatting>
  <conditionalFormatting sqref="AI23:AI24">
    <cfRule type="containsBlanks" dxfId="756" priority="42" stopIfTrue="1">
      <formula>LEN(TRIM(AI23))=0</formula>
    </cfRule>
  </conditionalFormatting>
  <conditionalFormatting sqref="AI23:AI24">
    <cfRule type="cellIs" dxfId="755" priority="41" operator="equal">
      <formula>3</formula>
    </cfRule>
    <cfRule type="cellIs" dxfId="754" priority="43" operator="equal">
      <formula>2</formula>
    </cfRule>
    <cfRule type="cellIs" dxfId="753" priority="44" operator="equal">
      <formula>1</formula>
    </cfRule>
    <cfRule type="cellIs" dxfId="752" priority="45" operator="equal">
      <formula>0</formula>
    </cfRule>
  </conditionalFormatting>
  <conditionalFormatting sqref="D26:AG26">
    <cfRule type="containsBlanks" dxfId="751" priority="1" stopIfTrue="1">
      <formula>LEN(TRIM(D26))=0</formula>
    </cfRule>
  </conditionalFormatting>
  <conditionalFormatting sqref="E26 O26 Y26">
    <cfRule type="containsBlanks" dxfId="750" priority="17">
      <formula>LEN(TRIM(E26))=0</formula>
    </cfRule>
  </conditionalFormatting>
  <conditionalFormatting sqref="E26 O26 Y26">
    <cfRule type="cellIs" dxfId="749" priority="13" operator="equal">
      <formula>3</formula>
    </cfRule>
    <cfRule type="cellIs" dxfId="748" priority="14" operator="equal">
      <formula>2</formula>
    </cfRule>
    <cfRule type="cellIs" dxfId="747" priority="15" operator="equal">
      <formula>1</formula>
    </cfRule>
    <cfRule type="cellIs" dxfId="746" priority="16" operator="equal">
      <formula>0</formula>
    </cfRule>
  </conditionalFormatting>
  <conditionalFormatting sqref="H26 R26 AB26">
    <cfRule type="containsBlanks" dxfId="745" priority="12">
      <formula>LEN(TRIM(H26))=0</formula>
    </cfRule>
  </conditionalFormatting>
  <conditionalFormatting sqref="H26 R26 AB26">
    <cfRule type="cellIs" dxfId="744" priority="7" operator="equal">
      <formula>3</formula>
    </cfRule>
    <cfRule type="cellIs" dxfId="743" priority="8" operator="equal">
      <formula>2</formula>
    </cfRule>
    <cfRule type="cellIs" dxfId="742" priority="9" operator="equal">
      <formula>1</formula>
    </cfRule>
    <cfRule type="cellIs" dxfId="741" priority="10" operator="equal">
      <formula>0</formula>
    </cfRule>
  </conditionalFormatting>
  <conditionalFormatting sqref="H26 R26 AB26">
    <cfRule type="containsBlanks" dxfId="740" priority="6">
      <formula>LEN(TRIM(H26))=0</formula>
    </cfRule>
  </conditionalFormatting>
  <conditionalFormatting sqref="AG26">
    <cfRule type="cellIs" dxfId="739" priority="3" operator="equal">
      <formula>3</formula>
    </cfRule>
    <cfRule type="cellIs" dxfId="738" priority="4" operator="equal">
      <formula>2</formula>
    </cfRule>
    <cfRule type="cellIs" dxfId="737" priority="5" operator="equal">
      <formula>1</formula>
    </cfRule>
    <cfRule type="cellIs" dxfId="736" priority="11" operator="equal">
      <formula>0</formula>
    </cfRule>
  </conditionalFormatting>
  <conditionalFormatting sqref="D26:AG26">
    <cfRule type="cellIs" dxfId="735" priority="2" operator="equal">
      <formula>3</formula>
    </cfRule>
    <cfRule type="cellIs" dxfId="734" priority="18" operator="equal">
      <formula>2</formula>
    </cfRule>
    <cfRule type="cellIs" dxfId="733" priority="19" operator="equal">
      <formula>1</formula>
    </cfRule>
    <cfRule type="cellIs" dxfId="732" priority="20" operator="equal">
      <formula>0</formula>
    </cfRule>
  </conditionalFormatting>
  <dataValidations count="6">
    <dataValidation type="decimal" errorStyle="warning" allowBlank="1" showErrorMessage="1" errorTitle="Uforventet vekt" error="Vekten er utenfor forventet vektintervall. Sjekk at vekt er riktig og oppgitt i g. " sqref="D13:AG13" xr:uid="{DF4C383C-4A83-4980-9E81-0F72F6FED7A9}">
      <formula1>10</formula1>
      <formula2>100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904BFA8C-B499-49D2-A82C-9221DAD7F005}">
      <formula1>5</formula1>
      <formula2>25</formula2>
    </dataValidation>
    <dataValidation type="whole" allowBlank="1" showInputMessage="1" showErrorMessage="1" errorTitle="Feil i inntastingen" error="Scoren er utenfor intervallet (1-2). Skriv 1 for hannkjønn og 2 for hunnkjønn." sqref="D39:AG39" xr:uid="{118555F9-BDFF-4084-B25D-A6D2AF5DC56F}">
      <formula1>1</formula1>
      <formula2>2</formula2>
    </dataValidation>
    <dataValidation type="whole" allowBlank="1" showErrorMessage="1" errorTitle="Feil i inntasting" error="Scoren er utenfor intervallet (0-3)" sqref="D16:AG24" xr:uid="{557FA283-917E-417C-8069-226E4C27C9D1}">
      <formula1>0</formula1>
      <formula2>3</formula2>
    </dataValidation>
    <dataValidation type="whole" allowBlank="1" showErrorMessage="1" error="Scoren er utenfor intervallet (0-1)" sqref="D31:AG38" xr:uid="{C3AECE88-901A-4C61-9A16-5C4F19027FE4}">
      <formula1>0</formula1>
      <formula2>1</formula2>
    </dataValidation>
    <dataValidation type="whole" allowBlank="1" showErrorMessage="1" error="Leverfargen er utenfor intervallet (1-6)_x000a_" sqref="D30:AG30" xr:uid="{53EBC401-FDCC-476B-B705-B4CC5DF5C424}">
      <formula1>1</formula1>
      <formula2>6</formula2>
    </dataValidation>
  </dataValidations>
  <pageMargins left="0.7" right="0.7" top="0.75" bottom="0.75" header="0.3" footer="0.3"/>
  <pageSetup paperSize="9" orientation="portrait" r:id="rId1"/>
  <ignoredErrors>
    <ignoredError sqref="D15:AG1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F7576-7D04-4250-8820-0D43B8616272}">
  <dimension ref="A1:X150"/>
  <sheetViews>
    <sheetView topLeftCell="A6" zoomScale="60" zoomScaleNormal="60" workbookViewId="0">
      <selection activeCell="S19" sqref="S19"/>
    </sheetView>
  </sheetViews>
  <sheetFormatPr baseColWidth="10" defaultColWidth="11.42578125" defaultRowHeight="15.75" x14ac:dyDescent="0.25"/>
  <cols>
    <col min="1" max="5" width="11.42578125" style="22"/>
    <col min="6" max="6" width="20" style="22" customWidth="1"/>
    <col min="7" max="7" width="20.140625" style="22" customWidth="1"/>
    <col min="8" max="8" width="26.42578125" style="22" customWidth="1"/>
    <col min="9" max="9" width="22.42578125" style="22" customWidth="1"/>
    <col min="10" max="10" width="18.140625" style="22" customWidth="1"/>
    <col min="11" max="11" width="20" style="22" customWidth="1"/>
    <col min="12" max="12" width="22.42578125" style="22" customWidth="1"/>
    <col min="13" max="13" width="29.140625" style="22" customWidth="1"/>
    <col min="14" max="14" width="11.42578125" style="22"/>
    <col min="15" max="15" width="12.28515625" style="22" bestFit="1" customWidth="1"/>
    <col min="16" max="16384" width="11.42578125" style="22"/>
  </cols>
  <sheetData>
    <row r="1" spans="1:24" ht="18.75" hidden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5"/>
      <c r="T1" s="5"/>
      <c r="U1" s="5"/>
    </row>
    <row r="2" spans="1:24" ht="18.75" hidden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5"/>
      <c r="T2" s="5"/>
      <c r="U2" s="5"/>
    </row>
    <row r="3" spans="1:24" ht="18.75" hidden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"/>
      <c r="T3" s="5"/>
      <c r="U3" s="5"/>
    </row>
    <row r="4" spans="1:24" ht="18.75" hidden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"/>
      <c r="T4" s="5"/>
      <c r="U4" s="5"/>
    </row>
    <row r="5" spans="1:24" ht="18.75" hidden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5"/>
      <c r="T5" s="5"/>
      <c r="U5" s="5"/>
    </row>
    <row r="6" spans="1:24" ht="18.7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"/>
      <c r="T6" s="5"/>
      <c r="U6" s="5"/>
    </row>
    <row r="7" spans="1:24" ht="18.7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5"/>
      <c r="T7" s="5"/>
      <c r="U7" s="5"/>
    </row>
    <row r="8" spans="1:24" ht="18.7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5"/>
      <c r="T8" s="5"/>
      <c r="U8" s="5"/>
    </row>
    <row r="9" spans="1:24" ht="18.7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5"/>
      <c r="T9" s="5"/>
      <c r="U9" s="5"/>
    </row>
    <row r="10" spans="1:24" ht="18.7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5"/>
      <c r="T10" s="5"/>
      <c r="U10" s="5"/>
    </row>
    <row r="11" spans="1:24" ht="18.7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5"/>
      <c r="T11" s="5"/>
      <c r="U11" s="5"/>
      <c r="V11" s="5"/>
      <c r="W11" s="5"/>
      <c r="X11" s="5"/>
    </row>
    <row r="12" spans="1:24" ht="18.7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5"/>
      <c r="T12" s="5"/>
      <c r="U12" s="5"/>
      <c r="V12" s="5"/>
      <c r="W12" s="5"/>
      <c r="X12" s="5"/>
    </row>
    <row r="13" spans="1:24" ht="18.75" x14ac:dyDescent="0.25">
      <c r="A13" s="1"/>
      <c r="B13" s="1"/>
      <c r="C13" s="1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1"/>
      <c r="P13" s="1"/>
      <c r="Q13" s="1"/>
      <c r="R13" s="1"/>
      <c r="S13" s="5"/>
      <c r="T13" s="5"/>
      <c r="U13" s="5"/>
      <c r="V13" s="5"/>
      <c r="W13" s="5"/>
      <c r="X13" s="5"/>
    </row>
    <row r="14" spans="1:24" ht="18.75" x14ac:dyDescent="0.25">
      <c r="A14" s="1"/>
      <c r="B14" s="1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1"/>
      <c r="P14" s="1"/>
      <c r="Q14" s="1"/>
      <c r="R14" s="1"/>
      <c r="S14" s="5"/>
      <c r="T14" s="5"/>
      <c r="U14" s="5"/>
      <c r="V14" s="5"/>
      <c r="W14" s="5"/>
      <c r="X14" s="5"/>
    </row>
    <row r="15" spans="1:24" ht="18.75" x14ac:dyDescent="0.25">
      <c r="A15" s="1"/>
      <c r="B15" s="1"/>
      <c r="C15" s="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1"/>
      <c r="P15" s="1"/>
      <c r="Q15" s="1"/>
      <c r="R15" s="1"/>
      <c r="S15" s="5"/>
      <c r="T15" s="5"/>
      <c r="U15" s="5"/>
      <c r="V15" s="5"/>
      <c r="W15" s="5"/>
      <c r="X15" s="5"/>
    </row>
    <row r="16" spans="1:24" ht="18.75" x14ac:dyDescent="0.25">
      <c r="A16" s="1"/>
      <c r="B16" s="1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1"/>
      <c r="P16" s="1"/>
      <c r="Q16" s="1"/>
      <c r="R16" s="1"/>
      <c r="S16" s="5"/>
      <c r="T16" s="5"/>
      <c r="U16" s="5"/>
      <c r="V16" s="5"/>
      <c r="W16" s="5"/>
      <c r="X16" s="5"/>
    </row>
    <row r="17" spans="1:24" ht="18.75" x14ac:dyDescent="0.25">
      <c r="A17" s="1"/>
      <c r="B17" s="1"/>
      <c r="C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1"/>
      <c r="P17" s="1"/>
      <c r="Q17" s="1"/>
      <c r="R17" s="1"/>
      <c r="S17" s="5"/>
      <c r="T17" s="5"/>
      <c r="U17" s="5"/>
      <c r="V17" s="5"/>
      <c r="W17" s="5"/>
      <c r="X17" s="5"/>
    </row>
    <row r="18" spans="1:24" ht="18.75" x14ac:dyDescent="0.25">
      <c r="A18" s="1"/>
      <c r="B18" s="1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1"/>
      <c r="P18" s="1"/>
      <c r="Q18" s="1"/>
      <c r="R18" s="1"/>
      <c r="S18" s="5"/>
      <c r="T18" s="5"/>
      <c r="U18" s="5"/>
      <c r="V18" s="5"/>
      <c r="W18" s="5"/>
      <c r="X18" s="5"/>
    </row>
    <row r="19" spans="1:24" ht="18.75" x14ac:dyDescent="0.25">
      <c r="A19" s="1"/>
      <c r="B19" s="1"/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1"/>
      <c r="P19" s="1"/>
      <c r="Q19" s="1"/>
      <c r="R19" s="1"/>
      <c r="S19" s="5"/>
      <c r="T19" s="5"/>
      <c r="U19" s="5"/>
      <c r="V19" s="5"/>
      <c r="W19" s="5"/>
      <c r="X19" s="5"/>
    </row>
    <row r="20" spans="1:24" ht="19.5" thickBot="1" x14ac:dyDescent="0.3">
      <c r="A20" s="5"/>
      <c r="B20" s="5"/>
      <c r="C20" s="5"/>
      <c r="D20" s="3"/>
      <c r="E20" s="4"/>
      <c r="F20" s="3"/>
      <c r="G20" s="3"/>
      <c r="H20" s="3"/>
      <c r="I20" s="3"/>
      <c r="J20" s="3"/>
      <c r="K20" s="3"/>
      <c r="L20" s="3"/>
      <c r="M20" s="3"/>
      <c r="N20" s="3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26.25" x14ac:dyDescent="0.25">
      <c r="A21" s="5"/>
      <c r="B21" s="5"/>
      <c r="C21" s="5"/>
      <c r="D21" s="3"/>
      <c r="E21" s="368" t="s">
        <v>45</v>
      </c>
      <c r="F21" s="369"/>
      <c r="G21" s="369"/>
      <c r="H21" s="369"/>
      <c r="I21" s="369"/>
      <c r="J21" s="369"/>
      <c r="K21" s="369"/>
      <c r="L21" s="369"/>
      <c r="M21" s="370"/>
      <c r="N21" s="3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ht="26.25" x14ac:dyDescent="0.25">
      <c r="A22" s="5"/>
      <c r="B22" s="5"/>
      <c r="C22" s="5"/>
      <c r="D22" s="3"/>
      <c r="E22" s="371" t="s">
        <v>4</v>
      </c>
      <c r="F22" s="373" t="s">
        <v>5</v>
      </c>
      <c r="G22" s="375" t="s">
        <v>1</v>
      </c>
      <c r="H22" s="275" t="s">
        <v>38</v>
      </c>
      <c r="I22" s="377"/>
      <c r="J22" s="380" t="s">
        <v>97</v>
      </c>
      <c r="K22" s="381"/>
      <c r="L22" s="381"/>
      <c r="M22" s="382"/>
      <c r="N22" s="3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49.5" customHeight="1" x14ac:dyDescent="0.25">
      <c r="A23" s="7"/>
      <c r="B23" s="7"/>
      <c r="C23" s="7"/>
      <c r="D23" s="6"/>
      <c r="E23" s="372"/>
      <c r="F23" s="374"/>
      <c r="G23" s="376"/>
      <c r="H23" s="378"/>
      <c r="I23" s="379"/>
      <c r="J23" s="23" t="s">
        <v>98</v>
      </c>
      <c r="K23" s="23" t="s">
        <v>99</v>
      </c>
      <c r="L23" s="23" t="s">
        <v>100</v>
      </c>
      <c r="M23" s="24" t="s">
        <v>101</v>
      </c>
      <c r="N23" s="6"/>
      <c r="O23" s="7"/>
      <c r="P23" s="267"/>
      <c r="Q23" s="267"/>
      <c r="R23" s="267"/>
      <c r="S23" s="5"/>
      <c r="T23" s="5"/>
      <c r="U23" s="5"/>
      <c r="V23" s="5"/>
      <c r="W23" s="5"/>
      <c r="X23" s="5"/>
    </row>
    <row r="24" spans="1:24" ht="26.25" x14ac:dyDescent="0.25">
      <c r="A24" s="5"/>
      <c r="B24" s="5"/>
      <c r="C24" s="5"/>
      <c r="D24" s="3"/>
      <c r="E24" s="8">
        <v>1</v>
      </c>
      <c r="F24" s="25">
        <f>SUM(J24:M24)</f>
        <v>0</v>
      </c>
      <c r="G24" s="9" t="str">
        <f>IF(COUNTBLANK('Kar 1'!$D$13:$AG$13)=30,"",AVERAGE('Kar 1'!$D$13:$AG$13))</f>
        <v/>
      </c>
      <c r="H24" s="366" t="str">
        <f>IF(Beregningsgrunnlag!F24=0,"",IF((Beregningsgrunnlag!M24/Beregningsgrunnlag!F24&gt;=0.25),Velferdsmodellen!$D$10,IF(OR((Beregningsgrunnlag!M24/Beregningsgrunnlag!F24&gt;=0.1),((Beregningsgrunnlag!M24+Beregningsgrunnlag!L24)/Beregningsgrunnlag!F24&gt;=0.4)),Velferdsmodellen!$D$9,IF(OR((Beregningsgrunnlag!M24&gt;0),(Beregningsgrunnlag!M24+Beregningsgrunnlag!L24)/Beregningsgrunnlag!F24&gt;0,((Beregningsgrunnlag!J24/Beregningsgrunnlag!F24&lt;0.6))),Velferdsmodellen!$D$8,Velferdsmodellen!$D$7))))</f>
        <v/>
      </c>
      <c r="I24" s="367"/>
      <c r="J24" s="26" t="str">
        <f>IF(COUNTBLANK('Kar 1'!$D$26:$AG$26)=30,"",COUNTIF('Kar 1'!$D$26:$AG$26,0))</f>
        <v/>
      </c>
      <c r="K24" s="26" t="str">
        <f>IF(COUNTBLANK('Kar 1'!$D$26:$AG$26)=30,"",COUNTIF('Kar 1'!$D$26:$AG$26,1))</f>
        <v/>
      </c>
      <c r="L24" s="26" t="str">
        <f>IF(COUNTBLANK('Kar 1'!$D$26:$AG$26)=30,"",COUNTIF('Kar 1'!$D$26:$AG$26,2))</f>
        <v/>
      </c>
      <c r="M24" s="27" t="str">
        <f>IF(COUNTBLANK('Kar 1'!$D$26:$AG$26)=30,"",COUNTIF('Kar 1'!$D$26:$AG$26,3))</f>
        <v/>
      </c>
      <c r="N24" s="3"/>
      <c r="O24" s="42"/>
      <c r="P24" s="5"/>
      <c r="Q24" s="5"/>
      <c r="R24" s="5"/>
      <c r="S24" s="5"/>
      <c r="T24" s="5"/>
      <c r="U24" s="5"/>
      <c r="V24" s="5"/>
      <c r="W24" s="5"/>
      <c r="X24" s="5"/>
    </row>
    <row r="25" spans="1:24" ht="26.25" x14ac:dyDescent="0.25">
      <c r="A25" s="5"/>
      <c r="B25" s="5"/>
      <c r="C25" s="5"/>
      <c r="D25" s="3"/>
      <c r="E25" s="10">
        <v>2</v>
      </c>
      <c r="F25" s="25">
        <f>SUM(J25:M25)</f>
        <v>0</v>
      </c>
      <c r="G25" s="9" t="str">
        <f>IF(COUNTBLANK('Kar 2'!$D$13:$AG$13)=30,"",AVERAGE('Kar 2'!$D$13:$AG$13))</f>
        <v/>
      </c>
      <c r="H25" s="366" t="str">
        <f>IF(Beregningsgrunnlag!F25=0,"",IF((Beregningsgrunnlag!M25/Beregningsgrunnlag!F25&gt;=0.25),Velferdsmodellen!$D$10,IF(OR((Beregningsgrunnlag!M25/Beregningsgrunnlag!F25&gt;=0.1),((Beregningsgrunnlag!M25+Beregningsgrunnlag!L25)/Beregningsgrunnlag!F25&gt;=0.4)),Velferdsmodellen!$D$9,IF(OR((Beregningsgrunnlag!M25&gt;0),(Beregningsgrunnlag!M25+Beregningsgrunnlag!L25)/Beregningsgrunnlag!F25&gt;0,((Beregningsgrunnlag!J25/Beregningsgrunnlag!F25&lt;0.6))),Velferdsmodellen!$D$8,Velferdsmodellen!$D$7))))</f>
        <v/>
      </c>
      <c r="I25" s="367"/>
      <c r="J25" s="26" t="str">
        <f>IF(COUNTBLANK('Kar 2'!$D$26:$AG$26)=30,"",COUNTIF('Kar 2'!$D$26:$AG$26,0))</f>
        <v/>
      </c>
      <c r="K25" s="26" t="str">
        <f>IF(COUNTBLANK('Kar 2'!$D$26:$AG$26)=30,"",COUNTIF('Kar 2'!$D$26:$AG$26,1))</f>
        <v/>
      </c>
      <c r="L25" s="26" t="str">
        <f>IF(COUNTBLANK('Kar 2'!$D$26:$AG$26)=30,"",COUNTIF('Kar 2'!$D$26:$AG$26,2))</f>
        <v/>
      </c>
      <c r="M25" s="27" t="str">
        <f>IF(COUNTBLANK('Kar 2'!$D$26:$AG$26)=30,"",COUNTIF('Kar 2'!$D$26:$AG$26,3))</f>
        <v/>
      </c>
      <c r="N25" s="3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26.25" x14ac:dyDescent="0.25">
      <c r="A26" s="5"/>
      <c r="B26" s="5"/>
      <c r="C26" s="5"/>
      <c r="D26" s="3"/>
      <c r="E26" s="10">
        <v>3</v>
      </c>
      <c r="F26" s="25">
        <f t="shared" ref="F26" si="0">SUM(J26:M26)</f>
        <v>0</v>
      </c>
      <c r="G26" s="9" t="str">
        <f>IF(COUNTBLANK('Kar 3'!$D$13:$AG$13)=30,"",AVERAGE('Kar 3'!$D$13:$AG$13))</f>
        <v/>
      </c>
      <c r="H26" s="366" t="str">
        <f>IF(Beregningsgrunnlag!F26=0,"",IF((Beregningsgrunnlag!M26/Beregningsgrunnlag!F26&gt;=0.25),Velferdsmodellen!$D$10,IF(OR((Beregningsgrunnlag!M26/Beregningsgrunnlag!F26&gt;=0.1),((Beregningsgrunnlag!M26+Beregningsgrunnlag!L26)/Beregningsgrunnlag!F26&gt;=0.4)),Velferdsmodellen!$D$9,IF(OR((Beregningsgrunnlag!M26&gt;0),(Beregningsgrunnlag!M26+Beregningsgrunnlag!L26)/Beregningsgrunnlag!F26&gt;0,((Beregningsgrunnlag!J26/Beregningsgrunnlag!F26&lt;0.6))),Velferdsmodellen!$D$8,Velferdsmodellen!$D$7))))</f>
        <v/>
      </c>
      <c r="I26" s="367"/>
      <c r="J26" s="26" t="str">
        <f>IF(COUNTBLANK('Kar 3'!$D$26:$AG$26)=30,"",COUNTIF('Kar 3'!$D$26:$AG$26,0))</f>
        <v/>
      </c>
      <c r="K26" s="26" t="str">
        <f>IF(COUNTBLANK('Kar 3'!$D$26:$AG$26)=30,"",COUNTIF('Kar 3'!$D$26:$AG$26,1))</f>
        <v/>
      </c>
      <c r="L26" s="26" t="str">
        <f>IF(COUNTBLANK('Kar 3'!$D$26:$AG$26)=30,"",COUNTIF('Kar 3'!$D$26:$AG$26,2))</f>
        <v/>
      </c>
      <c r="M26" s="27" t="str">
        <f>IF(COUNTBLANK('Kar 3'!$D$26:$AG$26)=30,"",COUNTIF('Kar 3'!$D$26:$AG$26,3))</f>
        <v/>
      </c>
      <c r="N26" s="3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ht="26.25" x14ac:dyDescent="0.25">
      <c r="A27" s="5"/>
      <c r="B27" s="5"/>
      <c r="C27" s="5"/>
      <c r="D27" s="3"/>
      <c r="E27" s="10">
        <v>4</v>
      </c>
      <c r="F27" s="25">
        <f>SUM(J27:M27)</f>
        <v>0</v>
      </c>
      <c r="G27" s="9" t="str">
        <f>IF(COUNTBLANK('Kar 4'!$D$13:$AG$13)=30,"",AVERAGE('Kar 4'!$D$13:$AG$13))</f>
        <v/>
      </c>
      <c r="H27" s="366" t="str">
        <f>IF(Beregningsgrunnlag!F27=0,"",IF((Beregningsgrunnlag!M27/Beregningsgrunnlag!F27&gt;=0.25),Velferdsmodellen!$D$10,IF(OR((Beregningsgrunnlag!M27/Beregningsgrunnlag!F27&gt;=0.1),((Beregningsgrunnlag!M27+Beregningsgrunnlag!L27)/Beregningsgrunnlag!F27&gt;=0.4)),Velferdsmodellen!$D$9,IF(OR((Beregningsgrunnlag!M27&gt;0),(Beregningsgrunnlag!M27+Beregningsgrunnlag!L27)/Beregningsgrunnlag!F27&gt;0,((Beregningsgrunnlag!J27/Beregningsgrunnlag!F27&lt;0.6))),Velferdsmodellen!$D$8,Velferdsmodellen!$D$7))))</f>
        <v/>
      </c>
      <c r="I27" s="367"/>
      <c r="J27" s="26" t="str">
        <f>IF(COUNTBLANK('Kar 4'!$D$26:$AG$26)=30,"",COUNTIF('Kar 4'!$D$26:$AG$26,0))</f>
        <v/>
      </c>
      <c r="K27" s="26" t="str">
        <f>IF(COUNTBLANK('Kar 4'!$D$26:$AG$26)=30,"",COUNTIF('Kar 4'!$D$26:$AG$26,1))</f>
        <v/>
      </c>
      <c r="L27" s="26" t="str">
        <f>IF(COUNTBLANK('Kar 4'!$D$26:$AG$26)=30,"",COUNTIF('Kar 4'!$D$26:$AG$26,2))</f>
        <v/>
      </c>
      <c r="M27" s="27" t="str">
        <f>IF(COUNTBLANK('Kar 4'!$D$26:$AG$26)=30,"",COUNTIF('Kar 4'!$D$26:$AG$26,3))</f>
        <v/>
      </c>
      <c r="N27" s="3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t="26.25" x14ac:dyDescent="0.25">
      <c r="A28" s="5"/>
      <c r="B28" s="5"/>
      <c r="C28" s="5"/>
      <c r="D28" s="3"/>
      <c r="E28" s="10">
        <v>5</v>
      </c>
      <c r="F28" s="25">
        <f>SUM(J28:M28)</f>
        <v>0</v>
      </c>
      <c r="G28" s="9" t="str">
        <f>IF(COUNTBLANK('Kar 5'!$D$13:$AG$13)=30,"",AVERAGE('Kar 5'!$D$13:$AG$13))</f>
        <v/>
      </c>
      <c r="H28" s="366" t="str">
        <f>IF(Beregningsgrunnlag!F28=0,"",IF((Beregningsgrunnlag!M28/Beregningsgrunnlag!F28&gt;=0.25),Velferdsmodellen!$D$10,IF(OR((Beregningsgrunnlag!M28/Beregningsgrunnlag!F28&gt;=0.1),((Beregningsgrunnlag!M28+Beregningsgrunnlag!L28)/Beregningsgrunnlag!F28&gt;=0.4)),Velferdsmodellen!$D$9,IF(OR((Beregningsgrunnlag!M28&gt;0),(Beregningsgrunnlag!M28+Beregningsgrunnlag!L28)/Beregningsgrunnlag!F28&gt;0,((Beregningsgrunnlag!J28/Beregningsgrunnlag!F28&lt;0.6))),Velferdsmodellen!$D$8,Velferdsmodellen!$D$7))))</f>
        <v/>
      </c>
      <c r="I28" s="367"/>
      <c r="J28" s="26" t="str">
        <f>IF(COUNTBLANK('Kar 5'!$D$26:$AG$26)=30,"",COUNTIF('Kar 5'!$D$26:$AG$26,0))</f>
        <v/>
      </c>
      <c r="K28" s="26" t="str">
        <f>IF(COUNTBLANK('Kar 5'!$D$26:$AG$26)=30,"",COUNTIF('Kar 5'!$D$26:$AG$26,1))</f>
        <v/>
      </c>
      <c r="L28" s="26" t="str">
        <f>IF(COUNTBLANK('Kar 5'!$D$26:$AG$26)=30,"",COUNTIF('Kar 5'!$D$26:$AG$26,2))</f>
        <v/>
      </c>
      <c r="M28" s="27" t="str">
        <f>IF(COUNTBLANK('Kar 5'!$D$26:$AG$26)=30,"",COUNTIF('Kar 5'!$D$26:$AG$26,3))</f>
        <v/>
      </c>
      <c r="N28" s="3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ht="26.25" x14ac:dyDescent="0.25">
      <c r="A29" s="5"/>
      <c r="B29" s="5"/>
      <c r="C29" s="5"/>
      <c r="D29" s="3"/>
      <c r="E29" s="10">
        <v>6</v>
      </c>
      <c r="F29" s="25">
        <f t="shared" ref="F29:F38" si="1">SUM(J29:M29)</f>
        <v>0</v>
      </c>
      <c r="G29" s="9" t="str">
        <f>IF(COUNTBLANK('Kar 6'!$D$13:$AG$13)=30,"",AVERAGE('Kar 6'!$D$13:$AG$13))</f>
        <v/>
      </c>
      <c r="H29" s="366" t="str">
        <f>IF(Beregningsgrunnlag!F29=0,"",IF((Beregningsgrunnlag!M29/Beregningsgrunnlag!F29&gt;=0.25),Velferdsmodellen!$D$10,IF(OR((Beregningsgrunnlag!M29/Beregningsgrunnlag!F29&gt;=0.1),((Beregningsgrunnlag!M29+Beregningsgrunnlag!L29)/Beregningsgrunnlag!F29&gt;=0.4)),Velferdsmodellen!$D$9,IF(OR((Beregningsgrunnlag!M29&gt;0),(Beregningsgrunnlag!M29+Beregningsgrunnlag!L29)/Beregningsgrunnlag!F29&gt;0,((Beregningsgrunnlag!J29/Beregningsgrunnlag!F29&lt;0.6))),Velferdsmodellen!$D$8,Velferdsmodellen!$D$7))))</f>
        <v/>
      </c>
      <c r="I29" s="367"/>
      <c r="J29" s="26" t="str">
        <f>IF(COUNTBLANK('Kar 6'!$D$26:$AG$26)=30,"",COUNTIF('Kar 6'!$D$26:$AG$26,0))</f>
        <v/>
      </c>
      <c r="K29" s="26" t="str">
        <f>IF(COUNTBLANK('Kar 6'!$D$26:$AG$26)=30,"",COUNTIF('Kar 6'!$D$26:$AG$26,1))</f>
        <v/>
      </c>
      <c r="L29" s="26" t="str">
        <f>IF(COUNTBLANK('Kar 6'!$D$26:$AG$26)=30,"",COUNTIF('Kar 6'!$D$26:$AG$26,2))</f>
        <v/>
      </c>
      <c r="M29" s="27" t="str">
        <f>IF(COUNTBLANK('Kar 6'!$D$26:$AG$26)=30,"",COUNTIF('Kar 6'!$D$26:$AG$26,3))</f>
        <v/>
      </c>
      <c r="N29" s="3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ht="26.25" x14ac:dyDescent="0.25">
      <c r="A30" s="5"/>
      <c r="B30" s="5"/>
      <c r="C30" s="5"/>
      <c r="D30" s="3"/>
      <c r="E30" s="10">
        <v>7</v>
      </c>
      <c r="F30" s="25">
        <f t="shared" si="1"/>
        <v>0</v>
      </c>
      <c r="G30" s="9" t="str">
        <f>IF(COUNTBLANK('Kar 7'!$D$13:$AG$13)=30,"",AVERAGE('Kar 7'!$D$13:$AG$13))</f>
        <v/>
      </c>
      <c r="H30" s="366" t="str">
        <f>IF(Beregningsgrunnlag!F30=0,"",IF((Beregningsgrunnlag!M30/Beregningsgrunnlag!F30&gt;=0.25),Velferdsmodellen!$D$10,IF(OR((Beregningsgrunnlag!M30/Beregningsgrunnlag!F30&gt;=0.1),((Beregningsgrunnlag!M30+Beregningsgrunnlag!L30)/Beregningsgrunnlag!F30&gt;=0.4)),Velferdsmodellen!$D$9,IF(OR((Beregningsgrunnlag!M30&gt;0),(Beregningsgrunnlag!M30+Beregningsgrunnlag!L30)/Beregningsgrunnlag!F30&gt;0,((Beregningsgrunnlag!J30/Beregningsgrunnlag!F30&lt;0.6))),Velferdsmodellen!$D$8,Velferdsmodellen!$D$7))))</f>
        <v/>
      </c>
      <c r="I30" s="367"/>
      <c r="J30" s="26" t="str">
        <f>IF(COUNTBLANK('Kar 7'!$D$26:$AG$26)=30,"",COUNTIF('Kar 7'!$D$26:$AG$26,0))</f>
        <v/>
      </c>
      <c r="K30" s="26" t="str">
        <f>IF(COUNTBLANK('Kar 7'!$D$26:$AG$26)=30,"",COUNTIF('Kar 7'!$D$26:$AG$26,1))</f>
        <v/>
      </c>
      <c r="L30" s="26" t="str">
        <f>IF(COUNTBLANK('Kar 7'!$D$26:$AG$26)=30,"",COUNTIF('Kar 7'!$D$26:$AG$26,2))</f>
        <v/>
      </c>
      <c r="M30" s="27" t="str">
        <f>IF(COUNTBLANK('Kar 7'!$D$26:$AG$26)=30,"",COUNTIF('Kar 7'!$D$26:$AG$26,3))</f>
        <v/>
      </c>
      <c r="N30" s="3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t="26.25" x14ac:dyDescent="0.25">
      <c r="A31" s="5"/>
      <c r="B31" s="5"/>
      <c r="C31" s="5"/>
      <c r="D31" s="3"/>
      <c r="E31" s="10">
        <v>8</v>
      </c>
      <c r="F31" s="25">
        <f t="shared" si="1"/>
        <v>0</v>
      </c>
      <c r="G31" s="9" t="str">
        <f>IF(COUNTBLANK('Kar 8'!$D$13:$AG$13)=30,"",AVERAGE('Kar 8'!$D$13:$AG$13))</f>
        <v/>
      </c>
      <c r="H31" s="366" t="str">
        <f>IF(Beregningsgrunnlag!F31=0,"",IF((Beregningsgrunnlag!M31/Beregningsgrunnlag!F31&gt;=0.25),Velferdsmodellen!$D$10,IF(OR((Beregningsgrunnlag!M31/Beregningsgrunnlag!F31&gt;=0.1),((Beregningsgrunnlag!M31+Beregningsgrunnlag!L31)/Beregningsgrunnlag!F31&gt;=0.4)),Velferdsmodellen!$D$9,IF(OR((Beregningsgrunnlag!M31&gt;0),(Beregningsgrunnlag!M31+Beregningsgrunnlag!L31)/Beregningsgrunnlag!F31&gt;0,((Beregningsgrunnlag!J31/Beregningsgrunnlag!F31&lt;0.6))),Velferdsmodellen!$D$8,Velferdsmodellen!$D$7))))</f>
        <v/>
      </c>
      <c r="I31" s="367"/>
      <c r="J31" s="26" t="str">
        <f>IF(COUNTBLANK('Kar 8'!$D$26:$AG$26)=30,"",COUNTIF('Kar 8'!$D$26:$AG$26,0))</f>
        <v/>
      </c>
      <c r="K31" s="26" t="str">
        <f>IF(COUNTBLANK('Kar 8'!$D$26:$AG$26)=30,"",COUNTIF('Kar 8'!$D$26:$AG$26,1))</f>
        <v/>
      </c>
      <c r="L31" s="26" t="str">
        <f>IF(COUNTBLANK('Kar 8'!$D$26:$AG$26)=30,"",COUNTIF('Kar 8'!$D$26:$AG$26,2))</f>
        <v/>
      </c>
      <c r="M31" s="27" t="str">
        <f>IF(COUNTBLANK('Kar 8'!$D$26:$AG$26)=30,"",COUNTIF('Kar 8'!$D$26:$AG$26,3))</f>
        <v/>
      </c>
      <c r="N31" s="3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ht="26.25" x14ac:dyDescent="0.25">
      <c r="A32" s="5"/>
      <c r="B32" s="5"/>
      <c r="C32" s="5"/>
      <c r="D32" s="3"/>
      <c r="E32" s="10">
        <v>9</v>
      </c>
      <c r="F32" s="25">
        <f t="shared" si="1"/>
        <v>0</v>
      </c>
      <c r="G32" s="9" t="str">
        <f>IF(COUNTBLANK('Kar 9'!$D$13:$AG$13)=30,"",AVERAGE('Kar 9'!$D$13:$AG$13))</f>
        <v/>
      </c>
      <c r="H32" s="366" t="str">
        <f>IF(Beregningsgrunnlag!F32=0,"",IF((Beregningsgrunnlag!M32/Beregningsgrunnlag!F32&gt;=0.25),Velferdsmodellen!$D$10,IF(OR((Beregningsgrunnlag!M32/Beregningsgrunnlag!F32&gt;=0.1),((Beregningsgrunnlag!M32+Beregningsgrunnlag!L32)/Beregningsgrunnlag!F32&gt;=0.4)),Velferdsmodellen!$D$9,IF(OR((Beregningsgrunnlag!M32&gt;0),(Beregningsgrunnlag!M32+Beregningsgrunnlag!L32)/Beregningsgrunnlag!F32&gt;0,((Beregningsgrunnlag!J32/Beregningsgrunnlag!F32&lt;0.6))),Velferdsmodellen!$D$8,Velferdsmodellen!$D$7))))</f>
        <v/>
      </c>
      <c r="I32" s="367"/>
      <c r="J32" s="26" t="str">
        <f>IF(COUNTBLANK('Kar 9'!$D$26:$AG$26)=30,"",COUNTIF('Kar 9'!$D$26:$AG$26,0))</f>
        <v/>
      </c>
      <c r="K32" s="26" t="str">
        <f>IF(COUNTBLANK('Kar 9'!$D$26:$AG$26)=30,"",COUNTIF('Kar 9'!$D$26:$AG$26,1))</f>
        <v/>
      </c>
      <c r="L32" s="26" t="str">
        <f>IF(COUNTBLANK('Kar 9'!$D$26:$AG$26)=30,"",COUNTIF('Kar 9'!$D$26:$AG$26,2))</f>
        <v/>
      </c>
      <c r="M32" s="27" t="str">
        <f>IF(COUNTBLANK('Kar 9'!$D$26:$AG$26)=30,"",COUNTIF('Kar 9'!$D$26:$AG$26,3))</f>
        <v/>
      </c>
      <c r="N32" s="3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t="26.25" x14ac:dyDescent="0.25">
      <c r="A33" s="5"/>
      <c r="B33" s="5"/>
      <c r="C33" s="5"/>
      <c r="D33" s="3"/>
      <c r="E33" s="10">
        <v>10</v>
      </c>
      <c r="F33" s="25">
        <f t="shared" si="1"/>
        <v>0</v>
      </c>
      <c r="G33" s="9" t="str">
        <f>IF(COUNTBLANK('Kar 10'!$D$13:$AG$13)=30,"",AVERAGE('Kar 10'!$D$13:$AG$13))</f>
        <v/>
      </c>
      <c r="H33" s="366" t="str">
        <f>IF(Beregningsgrunnlag!F33=0,"",IF((Beregningsgrunnlag!M33/Beregningsgrunnlag!F33&gt;=0.25),Velferdsmodellen!$D$10,IF(OR((Beregningsgrunnlag!M33/Beregningsgrunnlag!F33&gt;=0.1),((Beregningsgrunnlag!M33+Beregningsgrunnlag!L33)/Beregningsgrunnlag!F33&gt;=0.4)),Velferdsmodellen!$D$9,IF(OR((Beregningsgrunnlag!M33&gt;0),(Beregningsgrunnlag!M33+Beregningsgrunnlag!L33)/Beregningsgrunnlag!F33&gt;0,((Beregningsgrunnlag!J33/Beregningsgrunnlag!F33&lt;0.6))),Velferdsmodellen!$D$8,Velferdsmodellen!$D$7))))</f>
        <v/>
      </c>
      <c r="I33" s="367"/>
      <c r="J33" s="26" t="str">
        <f>IF(COUNTBLANK('Kar 10'!$D$26:$AG$26)=30,"",COUNTIF('Kar 10'!$D$26:$AG$26,0))</f>
        <v/>
      </c>
      <c r="K33" s="26" t="str">
        <f>IF(COUNTBLANK('Kar 10'!$D$26:$AG$26)=30,"",COUNTIF('Kar 10'!$D$26:$AG$26,1))</f>
        <v/>
      </c>
      <c r="L33" s="26" t="str">
        <f>IF(COUNTBLANK('Kar 10'!$D$26:$AG$26)=30,"",COUNTIF('Kar 10'!$D$26:$AG$26,2))</f>
        <v/>
      </c>
      <c r="M33" s="27" t="str">
        <f>IF(COUNTBLANK('Kar 10'!$D$26:$AG$26)=30,"",COUNTIF('Kar 10'!$D$26:$AG$26,3))</f>
        <v/>
      </c>
      <c r="N33" s="3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t="26.25" x14ac:dyDescent="0.25">
      <c r="A34" s="5"/>
      <c r="B34" s="5"/>
      <c r="C34" s="5"/>
      <c r="D34" s="3"/>
      <c r="E34" s="10">
        <v>11</v>
      </c>
      <c r="F34" s="25">
        <f t="shared" si="1"/>
        <v>0</v>
      </c>
      <c r="G34" s="9" t="str">
        <f>IF(COUNTBLANK('Kar 11'!$D$13:$AG$13)=30,"",AVERAGE('Kar 11'!$D$13:$AG$13))</f>
        <v/>
      </c>
      <c r="H34" s="366" t="str">
        <f>IF(Beregningsgrunnlag!F34=0,"",IF((Beregningsgrunnlag!M34/Beregningsgrunnlag!F34&gt;=0.25),Velferdsmodellen!$D$10,IF(OR((Beregningsgrunnlag!M34/Beregningsgrunnlag!F34&gt;=0.1),((Beregningsgrunnlag!M34+Beregningsgrunnlag!L34)/Beregningsgrunnlag!F34&gt;=0.4)),Velferdsmodellen!$D$9,IF(OR((Beregningsgrunnlag!M34&gt;0),(Beregningsgrunnlag!M34+Beregningsgrunnlag!L34)/Beregningsgrunnlag!F34&gt;0,((Beregningsgrunnlag!J34/Beregningsgrunnlag!F34&lt;0.6))),Velferdsmodellen!$D$8,Velferdsmodellen!$D$7))))</f>
        <v/>
      </c>
      <c r="I34" s="367"/>
      <c r="J34" s="26" t="str">
        <f>IF(COUNTBLANK('Kar 11'!$D$26:$AG$26)=30,"",COUNTIF('Kar 11'!$D$26:$AG$26,0))</f>
        <v/>
      </c>
      <c r="K34" s="26" t="str">
        <f>IF(COUNTBLANK('Kar 11'!$D$26:$AG$26)=30,"",COUNTIF('Kar 11'!$D$26:$AG$26,1))</f>
        <v/>
      </c>
      <c r="L34" s="26" t="str">
        <f>IF(COUNTBLANK('Kar 11'!$D$26:$AG$26)=30,"",COUNTIF('Kar 11'!$D$26:$AG$26,2))</f>
        <v/>
      </c>
      <c r="M34" s="27" t="str">
        <f>IF(COUNTBLANK('Kar 11'!$D$26:$AG$26)=30,"",COUNTIF('Kar 11'!$D$26:$AG$26,3))</f>
        <v/>
      </c>
      <c r="N34" s="3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ht="26.25" x14ac:dyDescent="0.25">
      <c r="A35" s="5"/>
      <c r="B35" s="5"/>
      <c r="C35" s="5"/>
      <c r="D35" s="3"/>
      <c r="E35" s="10">
        <v>12</v>
      </c>
      <c r="F35" s="25">
        <f t="shared" si="1"/>
        <v>0</v>
      </c>
      <c r="G35" s="9" t="str">
        <f>IF(COUNTBLANK('Kar 12'!$D$13:$AG$13)=30,"",AVERAGE('Kar 12'!$D$13:$AG$13))</f>
        <v/>
      </c>
      <c r="H35" s="366" t="str">
        <f>IF(Beregningsgrunnlag!F35=0,"",IF((Beregningsgrunnlag!M35/Beregningsgrunnlag!F35&gt;=0.25),Velferdsmodellen!$D$10,IF(OR((Beregningsgrunnlag!M35/Beregningsgrunnlag!F35&gt;=0.1),((Beregningsgrunnlag!M35+Beregningsgrunnlag!L35)/Beregningsgrunnlag!F35&gt;=0.4)),Velferdsmodellen!$D$9,IF(OR((Beregningsgrunnlag!M35&gt;0),(Beregningsgrunnlag!M35+Beregningsgrunnlag!L35)/Beregningsgrunnlag!F35&gt;0,((Beregningsgrunnlag!J35/Beregningsgrunnlag!F35&lt;0.6))),Velferdsmodellen!$D$8,Velferdsmodellen!$D$7))))</f>
        <v/>
      </c>
      <c r="I35" s="367"/>
      <c r="J35" s="26" t="str">
        <f>IF(COUNTBLANK('Kar 12'!$D$26:$AG$26)=30,"",COUNTIF('Kar 12'!$D$26:$AG$26,0))</f>
        <v/>
      </c>
      <c r="K35" s="26" t="str">
        <f>IF(COUNTBLANK('Kar 12'!$D$26:$AG$26)=30,"",COUNTIF('Kar 12'!$D$26:$AG$26,1))</f>
        <v/>
      </c>
      <c r="L35" s="26" t="str">
        <f>IF(COUNTBLANK('Kar 12'!$D$26:$AG$26)=30,"",COUNTIF('Kar 12'!$D$26:$AG$26,2))</f>
        <v/>
      </c>
      <c r="M35" s="27" t="str">
        <f>IF(COUNTBLANK('Kar 12'!$D$26:$AG$26)=30,"",COUNTIF('Kar 12'!$D$26:$AG$26,3))</f>
        <v/>
      </c>
      <c r="N35" s="3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t="26.25" x14ac:dyDescent="0.25">
      <c r="A36" s="5"/>
      <c r="B36" s="5"/>
      <c r="C36" s="5"/>
      <c r="D36" s="3"/>
      <c r="E36" s="10">
        <v>13</v>
      </c>
      <c r="F36" s="25">
        <f t="shared" si="1"/>
        <v>0</v>
      </c>
      <c r="G36" s="9" t="str">
        <f>IF(COUNTBLANK('Kar 13'!$D$13:$AG$13)=30,"",AVERAGE('Kar 13'!$D$13:$AG$13))</f>
        <v/>
      </c>
      <c r="H36" s="366" t="str">
        <f>IF(Beregningsgrunnlag!F36=0,"",IF((Beregningsgrunnlag!M36/Beregningsgrunnlag!F36&gt;=0.25),Velferdsmodellen!$D$10,IF(OR((Beregningsgrunnlag!M36/Beregningsgrunnlag!F36&gt;=0.1),((Beregningsgrunnlag!M36+Beregningsgrunnlag!L36)/Beregningsgrunnlag!F36&gt;=0.4)),Velferdsmodellen!$D$9,IF(OR((Beregningsgrunnlag!M36&gt;0),(Beregningsgrunnlag!M36+Beregningsgrunnlag!L36)/Beregningsgrunnlag!F36&gt;0,((Beregningsgrunnlag!J36/Beregningsgrunnlag!F36&lt;0.6))),Velferdsmodellen!$D$8,Velferdsmodellen!$D$7))))</f>
        <v/>
      </c>
      <c r="I36" s="367"/>
      <c r="J36" s="26" t="str">
        <f>IF(COUNTBLANK('Kar 13'!$D$26:$AG$26)=30,"",COUNTIF('Kar 13'!$D$26:$AG$26,0))</f>
        <v/>
      </c>
      <c r="K36" s="26" t="str">
        <f>IF(COUNTBLANK('Kar 13'!$D$26:$AG$26)=30,"",COUNTIF('Kar 13'!$D$26:$AG$26,1))</f>
        <v/>
      </c>
      <c r="L36" s="26" t="str">
        <f>IF(COUNTBLANK('Kar 13'!$D$26:$AG$26)=30,"",COUNTIF('Kar 13'!$D$26:$AG$26,2))</f>
        <v/>
      </c>
      <c r="M36" s="27" t="str">
        <f>IF(COUNTBLANK('Kar 13'!$D$26:$AG$26)=30,"",COUNTIF('Kar 13'!$D$26:$AG$26,3))</f>
        <v/>
      </c>
      <c r="N36" s="3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ht="26.25" x14ac:dyDescent="0.25">
      <c r="A37" s="5"/>
      <c r="B37" s="5"/>
      <c r="C37" s="5"/>
      <c r="D37" s="3"/>
      <c r="E37" s="10">
        <v>14</v>
      </c>
      <c r="F37" s="25">
        <f t="shared" si="1"/>
        <v>0</v>
      </c>
      <c r="G37" s="9" t="str">
        <f>IF(COUNTBLANK('Kar 14'!$D$13:$AG$13)=30,"",AVERAGE('Kar 14'!$D$13:$AG$13))</f>
        <v/>
      </c>
      <c r="H37" s="366" t="str">
        <f>IF(Beregningsgrunnlag!F37=0,"",IF((Beregningsgrunnlag!M37/Beregningsgrunnlag!F37&gt;=0.25),Velferdsmodellen!$D$10,IF(OR((Beregningsgrunnlag!M37/Beregningsgrunnlag!F37&gt;=0.1),((Beregningsgrunnlag!M37+Beregningsgrunnlag!L37)/Beregningsgrunnlag!F37&gt;=0.4)),Velferdsmodellen!$D$9,IF(OR((Beregningsgrunnlag!M37&gt;0),(Beregningsgrunnlag!M37+Beregningsgrunnlag!L37)/Beregningsgrunnlag!F37&gt;0,((Beregningsgrunnlag!J37/Beregningsgrunnlag!F37&lt;0.6))),Velferdsmodellen!$D$8,Velferdsmodellen!$D$7))))</f>
        <v/>
      </c>
      <c r="I37" s="367"/>
      <c r="J37" s="26" t="str">
        <f>IF(COUNTBLANK('Kar 14'!$D$26:$AG$26)=30,"",COUNTIF('Kar 14'!$D$26:$AG$26,0))</f>
        <v/>
      </c>
      <c r="K37" s="26" t="str">
        <f>IF(COUNTBLANK('Kar 14'!$D$26:$AG$26)=30,"",COUNTIF('Kar 14'!$D$26:$AG$26,1))</f>
        <v/>
      </c>
      <c r="L37" s="26" t="str">
        <f>IF(COUNTBLANK('Kar 14'!$D$26:$AG$26)=30,"",COUNTIF('Kar 14'!$D$26:$AG$26,2))</f>
        <v/>
      </c>
      <c r="M37" s="27" t="str">
        <f>IF(COUNTBLANK('Kar 14'!$D$26:$AG$26)=30,"",COUNTIF('Kar 14'!$D$26:$AG$26,3))</f>
        <v/>
      </c>
      <c r="N37" s="3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 ht="26.25" x14ac:dyDescent="0.25">
      <c r="A38" s="5"/>
      <c r="B38" s="5"/>
      <c r="C38" s="5"/>
      <c r="D38" s="3"/>
      <c r="E38" s="43">
        <v>15</v>
      </c>
      <c r="F38" s="25">
        <f t="shared" si="1"/>
        <v>0</v>
      </c>
      <c r="G38" s="9" t="str">
        <f>IF(COUNTBLANK('Kar 15'!$D$13:$AG$13)=30,"",AVERAGE('Kar 15'!$D$13:$AG$13))</f>
        <v/>
      </c>
      <c r="H38" s="366" t="str">
        <f>IF(Beregningsgrunnlag!F38=0,"",IF((Beregningsgrunnlag!M38/Beregningsgrunnlag!F38&gt;=0.25),Velferdsmodellen!$D$10,IF(OR((Beregningsgrunnlag!M38/Beregningsgrunnlag!F38&gt;=0.1),((Beregningsgrunnlag!M38+Beregningsgrunnlag!L38)/Beregningsgrunnlag!F38&gt;=0.4)),Velferdsmodellen!$D$9,IF(OR((Beregningsgrunnlag!M38&gt;0),(Beregningsgrunnlag!M38+Beregningsgrunnlag!L38)/Beregningsgrunnlag!F38&gt;0,((Beregningsgrunnlag!J38/Beregningsgrunnlag!F38&lt;0.6))),Velferdsmodellen!$D$8,Velferdsmodellen!$D$7))))</f>
        <v/>
      </c>
      <c r="I38" s="367"/>
      <c r="J38" s="26" t="str">
        <f>IF(COUNTBLANK('Kar 15'!$D$26:$AG$26)=30,"",COUNTIF('Kar 15'!$D$26:$AG$26,0))</f>
        <v/>
      </c>
      <c r="K38" s="26" t="str">
        <f>IF(COUNTBLANK('Kar 15'!$D$26:$AG$26)=30,"",COUNTIF('Kar 15'!$D$26:$AG$26,1))</f>
        <v/>
      </c>
      <c r="L38" s="26" t="str">
        <f>IF(COUNTBLANK('Kar 15'!$D$26:$AG$26)=30,"",COUNTIF('Kar 15'!$D$26:$AG$26,2))</f>
        <v/>
      </c>
      <c r="M38" s="27" t="str">
        <f>IF(COUNTBLANK('Kar 15'!$D$26:$AG$26)=30,"",COUNTIF('Kar 15'!$D$26:$AG$26,3))</f>
        <v/>
      </c>
      <c r="N38" s="3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ht="27" thickBot="1" x14ac:dyDescent="0.3">
      <c r="A39" s="5"/>
      <c r="B39" s="5"/>
      <c r="C39" s="5"/>
      <c r="D39" s="3"/>
      <c r="E39" s="11" t="s">
        <v>6</v>
      </c>
      <c r="F39" s="44">
        <f>SUM(F24:F38)</f>
        <v>0</v>
      </c>
      <c r="G39" s="12" t="str">
        <f>IF(COUNTBLANK(G24:G38)=15,"",AVERAGE(G24:G38))</f>
        <v/>
      </c>
      <c r="H39" s="394"/>
      <c r="I39" s="395"/>
      <c r="J39" s="28">
        <f>SUM(J24:J38)</f>
        <v>0</v>
      </c>
      <c r="K39" s="28">
        <f>SUM(K24:K38)</f>
        <v>0</v>
      </c>
      <c r="L39" s="28">
        <f>SUM(L24:L38)</f>
        <v>0</v>
      </c>
      <c r="M39" s="29">
        <f>SUM(M24:M38)</f>
        <v>0</v>
      </c>
      <c r="N39" s="3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 ht="19.5" thickBot="1" x14ac:dyDescent="0.3">
      <c r="A40" s="5"/>
      <c r="B40" s="5"/>
      <c r="C40" s="5"/>
      <c r="D40" s="3"/>
      <c r="E40" s="4"/>
      <c r="F40" s="3"/>
      <c r="G40" s="3"/>
      <c r="H40" s="3"/>
      <c r="I40" s="3"/>
      <c r="J40" s="3"/>
      <c r="K40" s="3"/>
      <c r="L40" s="3"/>
      <c r="M40" s="3"/>
      <c r="N40" s="3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ht="27" thickBot="1" x14ac:dyDescent="0.3">
      <c r="A41" s="5"/>
      <c r="B41" s="5"/>
      <c r="C41" s="5"/>
      <c r="D41" s="3"/>
      <c r="E41" s="396" t="s">
        <v>18</v>
      </c>
      <c r="F41" s="397"/>
      <c r="G41" s="397"/>
      <c r="H41" s="397"/>
      <c r="I41" s="397"/>
      <c r="J41" s="397"/>
      <c r="K41" s="397"/>
      <c r="L41" s="397"/>
      <c r="M41" s="398"/>
      <c r="N41" s="3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ht="19.5" thickBot="1" x14ac:dyDescent="0.3">
      <c r="A42" s="5"/>
      <c r="B42" s="5"/>
      <c r="C42" s="5"/>
      <c r="D42" s="3"/>
      <c r="E42" s="4"/>
      <c r="F42" s="3"/>
      <c r="G42" s="3"/>
      <c r="H42" s="3"/>
      <c r="I42" s="3"/>
      <c r="J42" s="3"/>
      <c r="K42" s="3"/>
      <c r="L42" s="3"/>
      <c r="M42" s="3"/>
      <c r="N42" s="3"/>
      <c r="O42" s="5"/>
      <c r="P42" s="5"/>
      <c r="Q42" s="5"/>
      <c r="R42" s="5"/>
      <c r="S42" s="5"/>
      <c r="T42" s="5"/>
      <c r="U42" s="5"/>
    </row>
    <row r="43" spans="1:24" ht="18.75" customHeight="1" x14ac:dyDescent="0.25">
      <c r="A43" s="5"/>
      <c r="B43" s="5"/>
      <c r="C43" s="5"/>
      <c r="D43" s="3"/>
      <c r="E43" s="389" t="s">
        <v>4</v>
      </c>
      <c r="F43" s="384" t="s">
        <v>80</v>
      </c>
      <c r="G43" s="384"/>
      <c r="H43" s="384"/>
      <c r="I43" s="385"/>
      <c r="J43" s="383" t="s">
        <v>79</v>
      </c>
      <c r="K43" s="384"/>
      <c r="L43" s="384"/>
      <c r="M43" s="385"/>
      <c r="N43" s="3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ht="18.75" customHeight="1" x14ac:dyDescent="0.25">
      <c r="A44" s="5"/>
      <c r="B44" s="5"/>
      <c r="C44" s="5"/>
      <c r="D44" s="3"/>
      <c r="E44" s="390"/>
      <c r="F44" s="387"/>
      <c r="G44" s="387"/>
      <c r="H44" s="387"/>
      <c r="I44" s="388"/>
      <c r="J44" s="386"/>
      <c r="K44" s="387"/>
      <c r="L44" s="387"/>
      <c r="M44" s="388"/>
      <c r="N44" s="3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ht="84.75" customHeight="1" thickBot="1" x14ac:dyDescent="0.3">
      <c r="A45" s="5"/>
      <c r="B45" s="5"/>
      <c r="C45" s="5"/>
      <c r="D45" s="3"/>
      <c r="E45" s="391"/>
      <c r="F45" s="48" t="s">
        <v>75</v>
      </c>
      <c r="G45" s="49" t="s">
        <v>76</v>
      </c>
      <c r="H45" s="49" t="s">
        <v>77</v>
      </c>
      <c r="I45" s="50" t="s">
        <v>78</v>
      </c>
      <c r="J45" s="48" t="s">
        <v>75</v>
      </c>
      <c r="K45" s="49" t="s">
        <v>76</v>
      </c>
      <c r="L45" s="49" t="s">
        <v>77</v>
      </c>
      <c r="M45" s="50" t="s">
        <v>78</v>
      </c>
      <c r="N45" s="3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ht="21" x14ac:dyDescent="0.25">
      <c r="A46" s="5"/>
      <c r="B46" s="5"/>
      <c r="C46" s="5"/>
      <c r="D46" s="3"/>
      <c r="E46" s="30">
        <v>1</v>
      </c>
      <c r="F46" s="56" t="str">
        <f>IF(COUNTBLANK('Kar 1'!$D$16:$AG$16)=30,"",COUNTIF('Kar 1'!$D$16:$AG$16,0))</f>
        <v/>
      </c>
      <c r="G46" s="57" t="str">
        <f>IF(COUNTBLANK('Kar 1'!$D$16:$AG$16)=30,"",COUNTIF('Kar 1'!$D$16:$AG$16,1))</f>
        <v/>
      </c>
      <c r="H46" s="58" t="str">
        <f>IF(COUNTBLANK('Kar 1'!$D$16:$AG$16)=30,"",COUNTIF('Kar 1'!$D$16:$AG$16,2))</f>
        <v/>
      </c>
      <c r="I46" s="59" t="str">
        <f>IF(COUNTBLANK('Kar 1'!$D$16:$AG$16)=30,"",COUNTIF('Kar 1'!$D$16:$AG$16,3))</f>
        <v/>
      </c>
      <c r="J46" s="56" t="str">
        <f>IF(COUNTBLANK('Kar 1'!$D$17:$AG$17)=30,"",COUNTIF('Kar 1'!$D$17:$AG$17,0))</f>
        <v/>
      </c>
      <c r="K46" s="57" t="str">
        <f>IF(COUNTBLANK('Kar 1'!$D$17:$AG$17)=30,"",COUNTIF('Kar 1'!$D$17:$AG$17,1))</f>
        <v/>
      </c>
      <c r="L46" s="58" t="str">
        <f>IF(COUNTBLANK('Kar 1'!$D$17:$AG$17)=30,"",COUNTIF('Kar 1'!$D$17:$AG$17,2))</f>
        <v/>
      </c>
      <c r="M46" s="59" t="str">
        <f>IF(COUNTBLANK('Kar 1'!$D$17:$AG$17)=30,"",COUNTIF('Kar 1'!$D$17:$AG$17,3))</f>
        <v/>
      </c>
      <c r="N46" s="3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ht="21" x14ac:dyDescent="0.25">
      <c r="A47" s="5"/>
      <c r="B47" s="5"/>
      <c r="C47" s="5"/>
      <c r="D47" s="3"/>
      <c r="E47" s="35">
        <v>2</v>
      </c>
      <c r="F47" s="32" t="str">
        <f>IF(COUNTBLANK('Kar 2'!$D$16:$AG$16)=30,"",COUNTIF('Kar 2'!$D$16:$AG$16,0))</f>
        <v/>
      </c>
      <c r="G47" s="33" t="str">
        <f>IF(COUNTBLANK('Kar 2'!$D$16:$AG$16)=30,"",COUNTIF('Kar 2'!$D$16:$AG$16,1))</f>
        <v/>
      </c>
      <c r="H47" s="31" t="str">
        <f>IF(COUNTBLANK('Kar 2'!$D$16:$AG$16)=30,"",COUNTIF('Kar 2'!$D$16:$AG$16,2))</f>
        <v/>
      </c>
      <c r="I47" s="34" t="str">
        <f>IF(COUNTBLANK('Kar 2'!$D$16:$AG$16)=30,"",COUNTIF('Kar 2'!$D$16:$AG$16,3))</f>
        <v/>
      </c>
      <c r="J47" s="32" t="str">
        <f>IF(COUNTBLANK('Kar 2'!$D$17:$AG$17)=30,"",COUNTIF('Kar 2'!$D$17:$AG$17,0))</f>
        <v/>
      </c>
      <c r="K47" s="33" t="str">
        <f>IF(COUNTBLANK('Kar 2'!$D$17:$AG$17)=30,"",COUNTIF('Kar 2'!$D$17:$AG$17,1))</f>
        <v/>
      </c>
      <c r="L47" s="31" t="str">
        <f>IF(COUNTBLANK('Kar 2'!$D$17:$AG$17)=30,"",COUNTIF('Kar 2'!$D$17:$AG$17,2))</f>
        <v/>
      </c>
      <c r="M47" s="34" t="str">
        <f>IF(COUNTBLANK('Kar 2'!$D$17:$AG$17)=30,"",COUNTIF('Kar 2'!$D$17:$AG$17,3))</f>
        <v/>
      </c>
      <c r="N47" s="3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ht="21" x14ac:dyDescent="0.25">
      <c r="A48" s="5"/>
      <c r="B48" s="5"/>
      <c r="C48" s="5"/>
      <c r="D48" s="3"/>
      <c r="E48" s="35">
        <v>3</v>
      </c>
      <c r="F48" s="32" t="str">
        <f>IF(COUNTBLANK('Kar 3'!$D$16:$AG$16)=30,"",COUNTIF('Kar 3'!$D$16:$AG$16,0))</f>
        <v/>
      </c>
      <c r="G48" s="33" t="str">
        <f>IF(COUNTBLANK('Kar 3'!$D$16:$AG$16)=30,"",COUNTIF('Kar 3'!$D$16:$AG$16,1))</f>
        <v/>
      </c>
      <c r="H48" s="31" t="str">
        <f>IF(COUNTBLANK('Kar 3'!$D$16:$AG$16)=30,"",COUNTIF('Kar 3'!$D$16:$AG$16,2))</f>
        <v/>
      </c>
      <c r="I48" s="34" t="str">
        <f>IF(COUNTBLANK('Kar 3'!$D$16:$AG$16)=30,"",COUNTIF('Kar 3'!$D$16:$AG$16,3))</f>
        <v/>
      </c>
      <c r="J48" s="32" t="str">
        <f>IF(COUNTBLANK('Kar 3'!$D$17:$AG$17)=30,"",COUNTIF('Kar 3'!$D$17:$AG$17,0))</f>
        <v/>
      </c>
      <c r="K48" s="33" t="str">
        <f>IF(COUNTBLANK('Kar 3'!$D$17:$AG$17)=30,"",COUNTIF('Kar 3'!$D$17:$AG$17,1))</f>
        <v/>
      </c>
      <c r="L48" s="31" t="str">
        <f>IF(COUNTBLANK('Kar 3'!$D$17:$AG$17)=30,"",COUNTIF('Kar 3'!$D$17:$AG$17,2))</f>
        <v/>
      </c>
      <c r="M48" s="34" t="str">
        <f>IF(COUNTBLANK('Kar 3'!$D$17:$AG$17)=30,"",COUNTIF('Kar 3'!$D$17:$AG$17,3))</f>
        <v/>
      </c>
      <c r="N48" s="3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ht="21" x14ac:dyDescent="0.25">
      <c r="A49" s="5"/>
      <c r="B49" s="5"/>
      <c r="C49" s="5"/>
      <c r="D49" s="3"/>
      <c r="E49" s="35">
        <v>4</v>
      </c>
      <c r="F49" s="32" t="str">
        <f>IF(COUNTBLANK('Kar 4'!$D$16:$AG$16)=30,"",COUNTIF('Kar 4'!$D$16:$AG$16,0))</f>
        <v/>
      </c>
      <c r="G49" s="33" t="str">
        <f>IF(COUNTBLANK('Kar 4'!$D$16:$AG$16)=30,"",COUNTIF('Kar 4'!$D$16:$AG$16,1))</f>
        <v/>
      </c>
      <c r="H49" s="31" t="str">
        <f>IF(COUNTBLANK('Kar 4'!$D$16:$AG$16)=30,"",COUNTIF('Kar 4'!$D$16:$AG$16,2))</f>
        <v/>
      </c>
      <c r="I49" s="34" t="str">
        <f>IF(COUNTBLANK('Kar 4'!$D$16:$AG$16)=30,"",COUNTIF('Kar 4'!$D$16:$AG$16,3))</f>
        <v/>
      </c>
      <c r="J49" s="32" t="str">
        <f>IF(COUNTBLANK('Kar 4'!$D$17:$AG$17)=30,"",COUNTIF('Kar 4'!$D$17:$AG$17,0))</f>
        <v/>
      </c>
      <c r="K49" s="33" t="str">
        <f>IF(COUNTBLANK('Kar 4'!$D$17:$AG$17)=30,"",COUNTIF('Kar 4'!$D$17:$AG$17,1))</f>
        <v/>
      </c>
      <c r="L49" s="31" t="str">
        <f>IF(COUNTBLANK('Kar 4'!$D$17:$AG$17)=30,"",COUNTIF('Kar 4'!$D$17:$AG$17,2))</f>
        <v/>
      </c>
      <c r="M49" s="34" t="str">
        <f>IF(COUNTBLANK('Kar 4'!$D$17:$AG$17)=30,"",COUNTIF('Kar 4'!$D$17:$AG$17,3))</f>
        <v/>
      </c>
      <c r="N49" s="3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ht="21" x14ac:dyDescent="0.25">
      <c r="A50" s="5"/>
      <c r="B50" s="5"/>
      <c r="C50" s="5"/>
      <c r="D50" s="3"/>
      <c r="E50" s="35">
        <v>5</v>
      </c>
      <c r="F50" s="60" t="str">
        <f>IF(COUNTBLANK('Kar 5'!$D$16:$AG$16)=30,"",COUNTIF('Kar 5'!$D$16:$AG$16,0))</f>
        <v/>
      </c>
      <c r="G50" s="61" t="str">
        <f>IF(COUNTBLANK('Kar 5'!$D$16:$AG$16)=30,"",COUNTIF('Kar 5'!$D$16:$AG$16,1))</f>
        <v/>
      </c>
      <c r="H50" s="61" t="str">
        <f>IF(COUNTBLANK('Kar 5'!$D$16:$AG$16)=30,"",COUNTIF('Kar 5'!$D$16:$AG$16,2))</f>
        <v/>
      </c>
      <c r="I50" s="62" t="str">
        <f>IF(COUNTBLANK('Kar 5'!$D$16:$AG$16)=30,"",COUNTIF('Kar 5'!$D$16:$AG$16,3))</f>
        <v/>
      </c>
      <c r="J50" s="60" t="str">
        <f>IF(COUNTBLANK('Kar 5'!$D$17:$AG$17)=30,"",COUNTIF('Kar 5'!$D$17:$AG$17,0))</f>
        <v/>
      </c>
      <c r="K50" s="61" t="str">
        <f>IF(COUNTBLANK('Kar 5'!$D$17:$AG$17)=30,"",COUNTIF('Kar 5'!$D$17:$AG$17,1))</f>
        <v/>
      </c>
      <c r="L50" s="61" t="str">
        <f>IF(COUNTBLANK('Kar 5'!$D$17:$AG$17)=30,"",COUNTIF('Kar 5'!$D$17:$AG$17,2))</f>
        <v/>
      </c>
      <c r="M50" s="62" t="str">
        <f>IF(COUNTBLANK('Kar 5'!$D$17:$AG$17)=30,"",COUNTIF('Kar 5'!$D$17:$AG$17,3))</f>
        <v/>
      </c>
      <c r="N50" s="3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21" x14ac:dyDescent="0.25">
      <c r="A51" s="5"/>
      <c r="B51" s="5"/>
      <c r="C51" s="5"/>
      <c r="D51" s="3"/>
      <c r="E51" s="35">
        <v>6</v>
      </c>
      <c r="F51" s="60" t="str">
        <f>IF(COUNTBLANK('Kar 6'!$D$16:$AG$16)=30,"",COUNTIF('Kar 6'!$D$16:$AG$16,0))</f>
        <v/>
      </c>
      <c r="G51" s="61" t="str">
        <f>IF(COUNTBLANK('Kar 6'!$D$16:$AG$16)=30,"",COUNTIF('Kar 6'!$D$16:$AG$16,1))</f>
        <v/>
      </c>
      <c r="H51" s="61" t="str">
        <f>IF(COUNTBLANK('Kar 6'!$D$16:$AG$16)=30,"",COUNTIF('Kar 6'!$D$16:$AG$16,2))</f>
        <v/>
      </c>
      <c r="I51" s="62" t="str">
        <f>IF(COUNTBLANK('Kar 6'!$D$16:$AG$16)=30,"",COUNTIF('Kar 6'!$D$16:$AG$16,3))</f>
        <v/>
      </c>
      <c r="J51" s="60" t="str">
        <f>IF(COUNTBLANK('Kar 6'!$D$17:$AG$17)=30,"",COUNTIF('Kar 6'!$D$17:$AG$17,0))</f>
        <v/>
      </c>
      <c r="K51" s="61" t="str">
        <f>IF(COUNTBLANK('Kar 6'!$D$17:$AG$17)=30,"",COUNTIF('Kar 6'!$D$17:$AG$17,1))</f>
        <v/>
      </c>
      <c r="L51" s="61" t="str">
        <f>IF(COUNTBLANK('Kar 6'!$D$17:$AG$17)=30,"",COUNTIF('Kar 6'!$D$17:$AG$17,2))</f>
        <v/>
      </c>
      <c r="M51" s="62" t="str">
        <f>IF(COUNTBLANK('Kar 6'!$D$17:$AG$17)=30,"",COUNTIF('Kar 6'!$D$17:$AG$17,3))</f>
        <v/>
      </c>
      <c r="N51" s="3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ht="21" x14ac:dyDescent="0.25">
      <c r="A52" s="5"/>
      <c r="B52" s="5"/>
      <c r="C52" s="5"/>
      <c r="D52" s="3"/>
      <c r="E52" s="35">
        <v>7</v>
      </c>
      <c r="F52" s="32" t="str">
        <f>IF(COUNTBLANK('Kar 7'!$D$16:$AG$16)=30,"",COUNTIF('Kar 7'!$D$16:$AG$16,0))</f>
        <v/>
      </c>
      <c r="G52" s="33" t="str">
        <f>IF(COUNTBLANK('Kar 7'!$D$16:$AG$16)=30,"",COUNTIF('Kar 7'!$D$16:$AG$16,1))</f>
        <v/>
      </c>
      <c r="H52" s="31" t="str">
        <f>IF(COUNTBLANK('Kar 7'!$D$16:$AG$16)=30,"",COUNTIF('Kar 7'!$D$16:$AG$16,2))</f>
        <v/>
      </c>
      <c r="I52" s="34" t="str">
        <f>IF(COUNTBLANK('Kar 7'!$D$16:$AG$16)=30,"",COUNTIF('Kar 7'!$D$16:$AG$16,3))</f>
        <v/>
      </c>
      <c r="J52" s="32" t="str">
        <f>IF(COUNTBLANK('Kar 7'!$D$17:$AG$17)=30,"",COUNTIF('Kar 7'!$D$17:$AG$17,0))</f>
        <v/>
      </c>
      <c r="K52" s="33" t="str">
        <f>IF(COUNTBLANK('Kar 7'!$D$17:$AG$17)=30,"",COUNTIF('Kar 7'!$D$17:$AG$17,1))</f>
        <v/>
      </c>
      <c r="L52" s="31" t="str">
        <f>IF(COUNTBLANK('Kar 7'!$D$17:$AG$17)=30,"",COUNTIF('Kar 7'!$D$17:$AG$17,2))</f>
        <v/>
      </c>
      <c r="M52" s="34" t="str">
        <f>IF(COUNTBLANK('Kar 7'!$D$17:$AG$17)=30,"",COUNTIF('Kar 7'!$D$17:$AG$17,3))</f>
        <v/>
      </c>
      <c r="N52" s="3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ht="21" x14ac:dyDescent="0.25">
      <c r="A53" s="5"/>
      <c r="B53" s="5"/>
      <c r="C53" s="5"/>
      <c r="D53" s="3"/>
      <c r="E53" s="35">
        <v>8</v>
      </c>
      <c r="F53" s="32" t="str">
        <f>IF(COUNTBLANK('Kar 8'!$D$16:$AG$16)=30,"",COUNTIF('Kar 8'!$D$16:$AG$16,0))</f>
        <v/>
      </c>
      <c r="G53" s="33" t="str">
        <f>IF(COUNTBLANK('Kar 8'!$D$16:$AG$16)=30,"",COUNTIF('Kar 8'!$D$16:$AG$16,1))</f>
        <v/>
      </c>
      <c r="H53" s="31" t="str">
        <f>IF(COUNTBLANK('Kar 8'!$D$16:$AG$16)=30,"",COUNTIF('Kar 8'!$D$16:$AG$16,2))</f>
        <v/>
      </c>
      <c r="I53" s="34" t="str">
        <f>IF(COUNTBLANK('Kar 8'!$D$16:$AG$16)=30,"",COUNTIF('Kar 8'!$D$16:$AG$16,3))</f>
        <v/>
      </c>
      <c r="J53" s="32" t="str">
        <f>IF(COUNTBLANK('Kar 8'!$D$17:$AG$17)=30,"",COUNTIF('Kar 8'!$D$17:$AG$17,0))</f>
        <v/>
      </c>
      <c r="K53" s="33" t="str">
        <f>IF(COUNTBLANK('Kar 8'!$D$17:$AG$17)=30,"",COUNTIF('Kar 8'!$D$17:$AG$17,1))</f>
        <v/>
      </c>
      <c r="L53" s="31" t="str">
        <f>IF(COUNTBLANK('Kar 8'!$D$17:$AG$17)=30,"",COUNTIF('Kar 8'!$D$17:$AG$17,2))</f>
        <v/>
      </c>
      <c r="M53" s="34" t="str">
        <f>IF(COUNTBLANK('Kar 8'!$D$17:$AG$17)=30,"",COUNTIF('Kar 8'!$D$17:$AG$17,3))</f>
        <v/>
      </c>
      <c r="N53" s="3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ht="21" x14ac:dyDescent="0.25">
      <c r="A54" s="5"/>
      <c r="B54" s="5"/>
      <c r="C54" s="5"/>
      <c r="D54" s="3"/>
      <c r="E54" s="35">
        <v>9</v>
      </c>
      <c r="F54" s="32" t="str">
        <f>IF(COUNTBLANK('Kar 9'!$D$16:$AG$16)=30,"",COUNTIF('Kar 9'!$D$16:$AG$16,0))</f>
        <v/>
      </c>
      <c r="G54" s="33" t="str">
        <f>IF(COUNTBLANK('Kar 9'!$D$16:$AG$16)=30,"",COUNTIF('Kar 9'!$D$16:$AG$16,1))</f>
        <v/>
      </c>
      <c r="H54" s="31" t="str">
        <f>IF(COUNTBLANK('Kar 9'!$D$16:$AG$16)=30,"",COUNTIF('Kar 9'!$D$16:$AG$16,2))</f>
        <v/>
      </c>
      <c r="I54" s="34" t="str">
        <f>IF(COUNTBLANK('Kar 9'!$D$16:$AG$16)=30,"",COUNTIF('Kar 9'!$D$16:$AG$16,3))</f>
        <v/>
      </c>
      <c r="J54" s="32" t="str">
        <f>IF(COUNTBLANK('Kar 9'!$D$17:$AG$17)=30,"",COUNTIF('Kar 9'!$D$17:$AG$17,0))</f>
        <v/>
      </c>
      <c r="K54" s="33" t="str">
        <f>IF(COUNTBLANK('Kar 9'!$D$17:$AG$17)=30,"",COUNTIF('Kar 9'!$D$17:$AG$17,1))</f>
        <v/>
      </c>
      <c r="L54" s="31" t="str">
        <f>IF(COUNTBLANK('Kar 9'!$D$17:$AG$17)=30,"",COUNTIF('Kar 9'!$D$17:$AG$17,2))</f>
        <v/>
      </c>
      <c r="M54" s="34" t="str">
        <f>IF(COUNTBLANK('Kar 9'!$D$17:$AG$17)=30,"",COUNTIF('Kar 9'!$D$17:$AG$17,3))</f>
        <v/>
      </c>
      <c r="N54" s="3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ht="21" x14ac:dyDescent="0.25">
      <c r="A55" s="5"/>
      <c r="B55" s="5"/>
      <c r="C55" s="5"/>
      <c r="D55" s="3"/>
      <c r="E55" s="35">
        <v>10</v>
      </c>
      <c r="F55" s="60" t="str">
        <f>IF(COUNTBLANK('Kar 10'!$D$16:$AG$16)=30,"",COUNTIF('Kar 10'!$D$16:$AG$16,0))</f>
        <v/>
      </c>
      <c r="G55" s="61" t="str">
        <f>IF(COUNTBLANK('Kar 10'!$D$16:$AG$16)=30,"",COUNTIF('Kar 10'!$D$16:$AG$16,1))</f>
        <v/>
      </c>
      <c r="H55" s="61" t="str">
        <f>IF(COUNTBLANK('Kar 10'!$D$16:$AG$16)=30,"",COUNTIF('Kar 10'!$D$16:$AG$16,2))</f>
        <v/>
      </c>
      <c r="I55" s="62" t="str">
        <f>IF(COUNTBLANK('Kar 10'!$D$16:$AG$16)=30,"",COUNTIF('Kar 10'!$D$16:$AG$16,3))</f>
        <v/>
      </c>
      <c r="J55" s="60" t="str">
        <f>IF(COUNTBLANK('Kar 10'!$D$17:$AG$17)=30,"",COUNTIF('Kar 10'!$D$17:$AG$17,0))</f>
        <v/>
      </c>
      <c r="K55" s="61" t="str">
        <f>IF(COUNTBLANK('Kar 10'!$D$17:$AG$17)=30,"",COUNTIF('Kar 10'!$D$17:$AG$17,1))</f>
        <v/>
      </c>
      <c r="L55" s="61" t="str">
        <f>IF(COUNTBLANK('Kar 10'!$D$17:$AG$17)=30,"",COUNTIF('Kar 10'!$D$17:$AG$17,2))</f>
        <v/>
      </c>
      <c r="M55" s="62" t="str">
        <f>IF(COUNTBLANK('Kar 10'!$D$17:$AG$17)=30,"",COUNTIF('Kar 10'!$D$17:$AG$17,3))</f>
        <v/>
      </c>
      <c r="N55" s="3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1:24" ht="21" x14ac:dyDescent="0.25">
      <c r="A56" s="5"/>
      <c r="B56" s="5"/>
      <c r="C56" s="5"/>
      <c r="D56" s="3"/>
      <c r="E56" s="35">
        <v>11</v>
      </c>
      <c r="F56" s="46" t="str">
        <f>IF(COUNTBLANK('Kar 11'!$D$16:$AG$16)=30,"",COUNTIF('Kar 11'!$D$16:$AG$16,0))</f>
        <v/>
      </c>
      <c r="G56" s="53" t="str">
        <f>IF(COUNTBLANK('Kar 11'!$D$16:$AG$16)=30,"",COUNTIF('Kar 11'!$D$16:$AG$16,1))</f>
        <v/>
      </c>
      <c r="H56" s="54" t="str">
        <f>IF(COUNTBLANK('Kar 11'!$D$16:$AG$16)=30,"",COUNTIF('Kar 11'!$D$16:$AG$16,2))</f>
        <v/>
      </c>
      <c r="I56" s="55" t="str">
        <f>IF(COUNTBLANK('Kar 11'!$D$16:$AG$16)=30,"",COUNTIF('Kar 11'!$D$16:$AG$16,3))</f>
        <v/>
      </c>
      <c r="J56" s="46" t="str">
        <f>IF(COUNTBLANK('Kar 11'!$D$17:$AG$17)=30,"",COUNTIF('Kar 11'!$D$17:$AG$17,0))</f>
        <v/>
      </c>
      <c r="K56" s="53" t="str">
        <f>IF(COUNTBLANK('Kar 11'!$D$17:$AG$17)=30,"",COUNTIF('Kar 11'!$D$17:$AG$17,1))</f>
        <v/>
      </c>
      <c r="L56" s="54" t="str">
        <f>IF(COUNTBLANK('Kar 11'!$D$17:$AG$17)=30,"",COUNTIF('Kar 11'!$D$17:$AG$17,2))</f>
        <v/>
      </c>
      <c r="M56" s="55" t="str">
        <f>IF(COUNTBLANK('Kar 11'!$D$17:$AG$17)=30,"",COUNTIF('Kar 11'!$D$17:$AG$17,3))</f>
        <v/>
      </c>
      <c r="N56" s="3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1:24" ht="21" x14ac:dyDescent="0.25">
      <c r="A57" s="5"/>
      <c r="B57" s="5"/>
      <c r="C57" s="5"/>
      <c r="D57" s="3"/>
      <c r="E57" s="35">
        <v>12</v>
      </c>
      <c r="F57" s="32" t="str">
        <f>IF(COUNTBLANK('Kar 12'!$D$16:$AG$16)=30,"",COUNTIF('Kar 12'!$D$16:$AG$16,0))</f>
        <v/>
      </c>
      <c r="G57" s="33" t="str">
        <f>IF(COUNTBLANK('Kar 12'!$D$16:$AG$16)=30,"",COUNTIF('Kar 12'!$D$16:$AG$16,1))</f>
        <v/>
      </c>
      <c r="H57" s="31" t="str">
        <f>IF(COUNTBLANK('Kar 12'!$D$16:$AG$16)=30,"",COUNTIF('Kar 12'!$D$16:$AG$16,2))</f>
        <v/>
      </c>
      <c r="I57" s="34" t="str">
        <f>IF(COUNTBLANK('Kar 12'!$D$16:$AG$16)=30,"",COUNTIF('Kar 12'!$D$16:$AG$16,3))</f>
        <v/>
      </c>
      <c r="J57" s="32" t="str">
        <f>IF(COUNTBLANK('Kar 12'!$D$17:$AG$17)=30,"",COUNTIF('Kar 12'!$D$17:$AG$17,0))</f>
        <v/>
      </c>
      <c r="K57" s="33" t="str">
        <f>IF(COUNTBLANK('Kar 12'!$D$17:$AG$17)=30,"",COUNTIF('Kar 12'!$D$17:$AG$17,1))</f>
        <v/>
      </c>
      <c r="L57" s="31" t="str">
        <f>IF(COUNTBLANK('Kar 12'!$D$17:$AG$17)=30,"",COUNTIF('Kar 12'!$D$17:$AG$17,2))</f>
        <v/>
      </c>
      <c r="M57" s="34" t="str">
        <f>IF(COUNTBLANK('Kar 12'!$D$17:$AG$17)=30,"",COUNTIF('Kar 12'!$D$17:$AG$17,3))</f>
        <v/>
      </c>
      <c r="N57" s="3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1:24" ht="21" x14ac:dyDescent="0.25">
      <c r="A58" s="5"/>
      <c r="B58" s="5"/>
      <c r="C58" s="5"/>
      <c r="D58" s="3"/>
      <c r="E58" s="35">
        <v>13</v>
      </c>
      <c r="F58" s="32" t="str">
        <f>IF(COUNTBLANK('Kar 13'!$D$16:$AG$16)=30,"",COUNTIF('Kar 13'!$D$16:$AG$16,0))</f>
        <v/>
      </c>
      <c r="G58" s="33" t="str">
        <f>IF(COUNTBLANK('Kar 13'!$D$16:$AG$16)=30,"",COUNTIF('Kar 13'!$D$16:$AG$16,1))</f>
        <v/>
      </c>
      <c r="H58" s="31" t="str">
        <f>IF(COUNTBLANK('Kar 13'!$D$16:$AG$16)=30,"",COUNTIF('Kar 13'!$D$16:$AG$16,2))</f>
        <v/>
      </c>
      <c r="I58" s="34" t="str">
        <f>IF(COUNTBLANK('Kar 13'!$D$16:$AG$16)=30,"",COUNTIF('Kar 13'!$D$16:$AG$16,3))</f>
        <v/>
      </c>
      <c r="J58" s="32" t="str">
        <f>IF(COUNTBLANK('Kar 13'!$D$17:$AG$17)=30,"",COUNTIF('Kar 13'!$D$17:$AG$17,0))</f>
        <v/>
      </c>
      <c r="K58" s="33" t="str">
        <f>IF(COUNTBLANK('Kar 13'!$D$17:$AG$17)=30,"",COUNTIF('Kar 13'!$D$17:$AG$17,1))</f>
        <v/>
      </c>
      <c r="L58" s="31" t="str">
        <f>IF(COUNTBLANK('Kar 13'!$D$17:$AG$17)=30,"",COUNTIF('Kar 13'!$D$17:$AG$17,2))</f>
        <v/>
      </c>
      <c r="M58" s="34" t="str">
        <f>IF(COUNTBLANK('Kar 13'!$D$17:$AG$17)=30,"",COUNTIF('Kar 13'!$D$17:$AG$17,3))</f>
        <v/>
      </c>
      <c r="N58" s="3"/>
      <c r="O58" s="5"/>
      <c r="P58" s="5"/>
      <c r="Q58" s="5"/>
      <c r="R58" s="5"/>
      <c r="S58" s="5"/>
      <c r="T58" s="5"/>
      <c r="U58" s="5"/>
    </row>
    <row r="59" spans="1:24" ht="21" x14ac:dyDescent="0.25">
      <c r="A59" s="5"/>
      <c r="B59" s="5"/>
      <c r="C59" s="5"/>
      <c r="D59" s="3"/>
      <c r="E59" s="35">
        <v>14</v>
      </c>
      <c r="F59" s="32" t="str">
        <f>IF(COUNTBLANK('Kar 14'!$D$16:$AG$16)=30,"",COUNTIF('Kar 14'!$D$16:$AG$16,0))</f>
        <v/>
      </c>
      <c r="G59" s="33" t="str">
        <f>IF(COUNTBLANK('Kar 14'!$D$16:$AG$16)=30,"",COUNTIF('Kar 14'!$D$16:$AG$16,1))</f>
        <v/>
      </c>
      <c r="H59" s="31" t="str">
        <f>IF(COUNTBLANK('Kar 14'!$D$16:$AG$16)=30,"",COUNTIF('Kar 14'!$D$16:$AG$16,2))</f>
        <v/>
      </c>
      <c r="I59" s="34" t="str">
        <f>IF(COUNTBLANK('Kar 14'!$D$16:$AG$16)=30,"",COUNTIF('Kar 14'!$D$16:$AG$16,3))</f>
        <v/>
      </c>
      <c r="J59" s="32" t="str">
        <f>IF(COUNTBLANK('Kar 14'!$D$17:$AG$17)=30,"",COUNTIF('Kar 14'!$D$17:$AG$17,0))</f>
        <v/>
      </c>
      <c r="K59" s="33" t="str">
        <f>IF(COUNTBLANK('Kar 14'!$D$17:$AG$17)=30,"",COUNTIF('Kar 14'!$D$17:$AG$17,1))</f>
        <v/>
      </c>
      <c r="L59" s="31" t="str">
        <f>IF(COUNTBLANK('Kar 14'!$D$17:$AG$17)=30,"",COUNTIF('Kar 14'!$D$17:$AG$17,2))</f>
        <v/>
      </c>
      <c r="M59" s="34" t="str">
        <f>IF(COUNTBLANK('Kar 14'!$D$17:$AG$17)=30,"",COUNTIF('Kar 14'!$D$17:$AG$17,3))</f>
        <v/>
      </c>
      <c r="N59" s="3"/>
      <c r="O59" s="5"/>
      <c r="P59" s="5"/>
      <c r="Q59" s="5"/>
      <c r="R59" s="5"/>
      <c r="S59" s="5"/>
      <c r="T59" s="5"/>
      <c r="U59" s="5"/>
    </row>
    <row r="60" spans="1:24" ht="21.75" thickBot="1" x14ac:dyDescent="0.3">
      <c r="A60" s="5"/>
      <c r="B60" s="5"/>
      <c r="C60" s="5"/>
      <c r="D60" s="3"/>
      <c r="E60" s="30">
        <v>15</v>
      </c>
      <c r="F60" s="63" t="str">
        <f>IF(COUNTBLANK('Kar 15'!$D$16:$AG$16)=30,"",COUNTIF('Kar 15'!$D$16:$AG$16,0))</f>
        <v/>
      </c>
      <c r="G60" s="64" t="str">
        <f>IF(COUNTBLANK('Kar 15'!$D$16:$AG$16)=30,"",COUNTIF('Kar 15'!$D$16:$AG$16,1))</f>
        <v/>
      </c>
      <c r="H60" s="65" t="str">
        <f>IF(COUNTBLANK('Kar 15'!$D$16:$AG$16)=30,"",COUNTIF('Kar 15'!$D$16:$AG$16,2))</f>
        <v/>
      </c>
      <c r="I60" s="66" t="str">
        <f>IF(COUNTBLANK('Kar 15'!$D$16:$AG$16)=30,"",COUNTIF('Kar 15'!$D$16:$AG$16,3))</f>
        <v/>
      </c>
      <c r="J60" s="63" t="str">
        <f>IF(COUNTBLANK('Kar 15'!$D$17:$AG$17)=30,"",COUNTIF('Kar 15'!$D$17:$AG$17,0))</f>
        <v/>
      </c>
      <c r="K60" s="64" t="str">
        <f>IF(COUNTBLANK('Kar 15'!$D$17:$AG$17)=30,"",COUNTIF('Kar 15'!$D$17:$AG$17,1))</f>
        <v/>
      </c>
      <c r="L60" s="65" t="str">
        <f>IF(COUNTBLANK('Kar 15'!$D$17:$AG$17)=30,"",COUNTIF('Kar 15'!$D$17:$AG$17,2))</f>
        <v/>
      </c>
      <c r="M60" s="66" t="str">
        <f>IF(COUNTBLANK('Kar 15'!$D$17:$AG$17)=30,"",COUNTIF('Kar 15'!$D$17:$AG$17,3))</f>
        <v/>
      </c>
      <c r="N60" s="3"/>
      <c r="O60" s="5"/>
      <c r="P60" s="5"/>
      <c r="Q60" s="5"/>
      <c r="R60" s="5"/>
      <c r="S60" s="5"/>
      <c r="T60" s="5"/>
      <c r="U60" s="5"/>
    </row>
    <row r="61" spans="1:24" ht="21.75" thickBot="1" x14ac:dyDescent="0.3">
      <c r="A61" s="5"/>
      <c r="B61" s="5"/>
      <c r="C61" s="5"/>
      <c r="D61" s="3"/>
      <c r="E61" s="36" t="s">
        <v>6</v>
      </c>
      <c r="F61" s="37">
        <f t="shared" ref="F61:I61" si="2">SUM(F46:F60)</f>
        <v>0</v>
      </c>
      <c r="G61" s="38">
        <f t="shared" si="2"/>
        <v>0</v>
      </c>
      <c r="H61" s="39">
        <f t="shared" si="2"/>
        <v>0</v>
      </c>
      <c r="I61" s="40">
        <f t="shared" si="2"/>
        <v>0</v>
      </c>
      <c r="J61" s="37">
        <f t="shared" ref="J61:M61" si="3">SUM(J46:J60)</f>
        <v>0</v>
      </c>
      <c r="K61" s="38">
        <f t="shared" si="3"/>
        <v>0</v>
      </c>
      <c r="L61" s="39">
        <f t="shared" si="3"/>
        <v>0</v>
      </c>
      <c r="M61" s="40">
        <f t="shared" si="3"/>
        <v>0</v>
      </c>
      <c r="N61" s="3"/>
      <c r="O61" s="5"/>
      <c r="P61" s="5"/>
      <c r="Q61" s="5"/>
      <c r="R61" s="5"/>
      <c r="S61" s="5"/>
      <c r="T61" s="5"/>
      <c r="U61" s="5"/>
    </row>
    <row r="62" spans="1:24" ht="19.5" thickBot="1" x14ac:dyDescent="0.3">
      <c r="A62" s="5"/>
      <c r="B62" s="5"/>
      <c r="C62" s="5"/>
      <c r="D62" s="3"/>
      <c r="E62" s="4"/>
      <c r="F62" s="3"/>
      <c r="G62" s="3"/>
      <c r="H62" s="3"/>
      <c r="I62" s="3"/>
      <c r="J62" s="3"/>
      <c r="K62" s="3"/>
      <c r="L62" s="3"/>
      <c r="M62" s="3"/>
      <c r="N62" s="3"/>
      <c r="O62" s="5"/>
      <c r="P62" s="5"/>
      <c r="Q62" s="5"/>
      <c r="R62" s="5"/>
      <c r="S62" s="5"/>
      <c r="T62" s="5"/>
      <c r="U62" s="5"/>
    </row>
    <row r="63" spans="1:24" ht="18.75" customHeight="1" x14ac:dyDescent="0.25">
      <c r="A63" s="5"/>
      <c r="B63" s="5"/>
      <c r="C63" s="5"/>
      <c r="D63" s="3"/>
      <c r="E63" s="392" t="s">
        <v>4</v>
      </c>
      <c r="F63" s="383" t="s">
        <v>19</v>
      </c>
      <c r="G63" s="384"/>
      <c r="H63" s="384"/>
      <c r="I63" s="385"/>
      <c r="J63" s="383" t="s">
        <v>23</v>
      </c>
      <c r="K63" s="384"/>
      <c r="L63" s="384"/>
      <c r="M63" s="385"/>
      <c r="N63" s="3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1:24" ht="18.75" customHeight="1" x14ac:dyDescent="0.25">
      <c r="A64" s="5"/>
      <c r="B64" s="5"/>
      <c r="C64" s="5"/>
      <c r="D64" s="3"/>
      <c r="E64" s="393"/>
      <c r="F64" s="386"/>
      <c r="G64" s="387"/>
      <c r="H64" s="387"/>
      <c r="I64" s="388"/>
      <c r="J64" s="386"/>
      <c r="K64" s="387"/>
      <c r="L64" s="387"/>
      <c r="M64" s="388"/>
      <c r="N64" s="3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 ht="40.5" customHeight="1" thickBot="1" x14ac:dyDescent="0.3">
      <c r="A65" s="5"/>
      <c r="B65" s="5"/>
      <c r="C65" s="5"/>
      <c r="D65" s="3"/>
      <c r="E65" s="393"/>
      <c r="F65" s="49" t="s">
        <v>20</v>
      </c>
      <c r="G65" s="49" t="s">
        <v>81</v>
      </c>
      <c r="H65" s="49" t="s">
        <v>21</v>
      </c>
      <c r="I65" s="50" t="s">
        <v>22</v>
      </c>
      <c r="J65" s="49" t="s">
        <v>20</v>
      </c>
      <c r="K65" s="49" t="s">
        <v>81</v>
      </c>
      <c r="L65" s="49" t="s">
        <v>21</v>
      </c>
      <c r="M65" s="50" t="s">
        <v>22</v>
      </c>
      <c r="N65" s="3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ht="21" x14ac:dyDescent="0.25">
      <c r="A66" s="5"/>
      <c r="B66" s="5"/>
      <c r="C66" s="5"/>
      <c r="D66" s="3"/>
      <c r="E66" s="30">
        <v>1</v>
      </c>
      <c r="F66" s="46" t="str">
        <f>IF(COUNTBLANK('Kar 1'!$D$18:$AG$18)=30,"",COUNTIF('Kar 1'!$D$18:$AG$18,0))</f>
        <v/>
      </c>
      <c r="G66" s="53" t="str">
        <f>IF(COUNTBLANK('Kar 1'!$D$18:$AG$18)=30,"",COUNTIF('Kar 1'!$D$18:$AG$18,1))</f>
        <v/>
      </c>
      <c r="H66" s="54" t="str">
        <f>IF(COUNTBLANK('Kar 1'!$D$18:$AG$18)=30,"",COUNTIF('Kar 1'!$D$18:$AG$18,2))</f>
        <v/>
      </c>
      <c r="I66" s="55" t="str">
        <f>IF(COUNTBLANK('Kar 1'!$D$18:$AG$18)=30,"",COUNTIF('Kar 1'!$D$18:$AG$18,3))</f>
        <v/>
      </c>
      <c r="J66" s="46" t="str">
        <f>IF(COUNTBLANK('Kar 1'!$D$19:$AG$19)=30,"",COUNTIF('Kar 1'!$D$19:$AG$19,0))</f>
        <v/>
      </c>
      <c r="K66" s="53" t="str">
        <f>IF(COUNTBLANK('Kar 1'!$D$19:$AG$19)=30,"",COUNTIF('Kar 1'!$D$19:$AG$19,1))</f>
        <v/>
      </c>
      <c r="L66" s="54" t="str">
        <f>IF(COUNTBLANK('Kar 1'!$D$19:$AG$19)=30,"",COUNTIF('Kar 1'!$D$19:$AG$19,2))</f>
        <v/>
      </c>
      <c r="M66" s="55" t="str">
        <f>IF(COUNTBLANK('Kar 1'!$D$19:$AG$19)=30,"",COUNTIF('Kar 1'!$D$19:$AG$19,3))</f>
        <v/>
      </c>
      <c r="N66" s="3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ht="21" x14ac:dyDescent="0.25">
      <c r="A67" s="5"/>
      <c r="B67" s="5"/>
      <c r="C67" s="5"/>
      <c r="D67" s="3"/>
      <c r="E67" s="35">
        <v>2</v>
      </c>
      <c r="F67" s="32" t="str">
        <f>IF(COUNTBLANK('Kar 2'!$D$18:$AG$18)=30,"",COUNTIF('Kar 2'!$D$18:$AG$18,0))</f>
        <v/>
      </c>
      <c r="G67" s="33" t="str">
        <f>IF(COUNTBLANK('Kar 2'!$D$18:$AG$18)=30,"",COUNTIF('Kar 2'!$D$18:$AG$18,1))</f>
        <v/>
      </c>
      <c r="H67" s="31" t="str">
        <f>IF(COUNTBLANK('Kar 2'!$D$18:$AG$18)=30,"",COUNTIF('Kar 2'!$D$18:$AG$18,2))</f>
        <v/>
      </c>
      <c r="I67" s="34" t="str">
        <f>IF(COUNTBLANK('Kar 2'!$D$18:$AG$18)=30,"",COUNTIF('Kar 2'!$D$18:$AG$18,3))</f>
        <v/>
      </c>
      <c r="J67" s="32" t="str">
        <f>IF(COUNTBLANK('Kar 2'!$D$19:$AG$19)=30,"",COUNTIF('Kar 2'!$D$19:$AG$19,0))</f>
        <v/>
      </c>
      <c r="K67" s="33" t="str">
        <f>IF(COUNTBLANK('Kar 2'!$D$19:$AG$19)=30,"",COUNTIF('Kar 2'!$D$19:$AG$19,1))</f>
        <v/>
      </c>
      <c r="L67" s="31" t="str">
        <f>IF(COUNTBLANK('Kar 2'!$D$19:$AG$19)=30,"",COUNTIF('Kar 2'!$D$19:$AG$19,2))</f>
        <v/>
      </c>
      <c r="M67" s="34" t="str">
        <f>IF(COUNTBLANK('Kar 2'!$D$19:$AG$19)=30,"",COUNTIF('Kar 2'!$D$19:$AG$19,3))</f>
        <v/>
      </c>
      <c r="N67" s="3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ht="21" x14ac:dyDescent="0.25">
      <c r="A68" s="5"/>
      <c r="B68" s="5"/>
      <c r="C68" s="5"/>
      <c r="D68" s="3"/>
      <c r="E68" s="35">
        <v>3</v>
      </c>
      <c r="F68" s="32" t="str">
        <f>IF(COUNTBLANK('Kar 3'!$D$18:$AG$18)=30,"",COUNTIF('Kar 3'!$D$18:$AG$18,0))</f>
        <v/>
      </c>
      <c r="G68" s="33" t="str">
        <f>IF(COUNTBLANK('Kar 3'!$D$18:$AG$18)=30,"",COUNTIF('Kar 3'!$D$18:$AG$18,1))</f>
        <v/>
      </c>
      <c r="H68" s="31" t="str">
        <f>IF(COUNTBLANK('Kar 3'!$D$18:$AG$18)=30,"",COUNTIF('Kar 3'!$D$18:$AG$18,2))</f>
        <v/>
      </c>
      <c r="I68" s="34" t="str">
        <f>IF(COUNTBLANK('Kar 3'!$D$18:$AG$18)=30,"",COUNTIF('Kar 3'!$D$18:$AG$18,3))</f>
        <v/>
      </c>
      <c r="J68" s="32" t="str">
        <f>IF(COUNTBLANK('Kar 3'!$D$19:$AG$19)=30,"",COUNTIF('Kar 3'!$D$19:$AG$19,0))</f>
        <v/>
      </c>
      <c r="K68" s="33" t="str">
        <f>IF(COUNTBLANK('Kar 3'!$D$19:$AG$19)=30,"",COUNTIF('Kar 3'!$D$19:$AG$19,1))</f>
        <v/>
      </c>
      <c r="L68" s="31" t="str">
        <f>IF(COUNTBLANK('Kar 3'!$D$19:$AG$19)=30,"",COUNTIF('Kar 3'!$D$19:$AG$19,2))</f>
        <v/>
      </c>
      <c r="M68" s="34" t="str">
        <f>IF(COUNTBLANK('Kar 3'!$D$19:$AG$19)=30,"",COUNTIF('Kar 3'!$D$19:$AG$19,3))</f>
        <v/>
      </c>
      <c r="N68" s="3"/>
      <c r="O68" s="5"/>
      <c r="P68" s="5"/>
      <c r="Q68" s="5"/>
      <c r="R68" s="5"/>
      <c r="S68" s="5"/>
      <c r="T68" s="5"/>
      <c r="U68" s="5"/>
      <c r="V68" s="5"/>
      <c r="W68" s="5"/>
      <c r="X68" s="5"/>
    </row>
    <row r="69" spans="1:24" ht="21" x14ac:dyDescent="0.25">
      <c r="A69" s="5"/>
      <c r="B69" s="5"/>
      <c r="C69" s="5"/>
      <c r="D69" s="3"/>
      <c r="E69" s="35">
        <v>4</v>
      </c>
      <c r="F69" s="32" t="str">
        <f>IF(COUNTBLANK('Kar 4'!$D$18:$AG$18)=30,"",COUNTIF('Kar 4'!$D$18:$AG$18,0))</f>
        <v/>
      </c>
      <c r="G69" s="33" t="str">
        <f>IF(COUNTBLANK('Kar 4'!$D$18:$AG$18)=30,"",COUNTIF('Kar 4'!$D$18:$AG$18,1))</f>
        <v/>
      </c>
      <c r="H69" s="31" t="str">
        <f>IF(COUNTBLANK('Kar 4'!$D$18:$AG$18)=30,"",COUNTIF('Kar 4'!$D$18:$AG$18,2))</f>
        <v/>
      </c>
      <c r="I69" s="34" t="str">
        <f>IF(COUNTBLANK('Kar 4'!$D$18:$AG$18)=30,"",COUNTIF('Kar 4'!$D$18:$AG$18,3))</f>
        <v/>
      </c>
      <c r="J69" s="32" t="str">
        <f>IF(COUNTBLANK('Kar 4'!$D$19:$AG$19)=30,"",COUNTIF('Kar 4'!$D$19:$AG$19,0))</f>
        <v/>
      </c>
      <c r="K69" s="33" t="str">
        <f>IF(COUNTBLANK('Kar 4'!$D$19:$AG$19)=30,"",COUNTIF('Kar 4'!$D$19:$AG$19,1))</f>
        <v/>
      </c>
      <c r="L69" s="31" t="str">
        <f>IF(COUNTBLANK('Kar 4'!$D$19:$AG$19)=30,"",COUNTIF('Kar 4'!$D$19:$AG$19,2))</f>
        <v/>
      </c>
      <c r="M69" s="34" t="str">
        <f>IF(COUNTBLANK('Kar 4'!$D$19:$AG$19)=30,"",COUNTIF('Kar 4'!$D$19:$AG$19,3))</f>
        <v/>
      </c>
      <c r="N69" s="3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ht="21" x14ac:dyDescent="0.25">
      <c r="A70" s="5"/>
      <c r="B70" s="5"/>
      <c r="C70" s="5"/>
      <c r="D70" s="3"/>
      <c r="E70" s="35">
        <v>5</v>
      </c>
      <c r="F70" s="32" t="str">
        <f>IF(COUNTBLANK('Kar 5'!$D$18:$AG$18)=30,"",COUNTIF('Kar 5'!$D$18:$AG$18,0))</f>
        <v/>
      </c>
      <c r="G70" s="33" t="str">
        <f>IF(COUNTBLANK('Kar 5'!$D$18:$AG$18)=30,"",COUNTIF('Kar 5'!$D$18:$AG$18,1))</f>
        <v/>
      </c>
      <c r="H70" s="31" t="str">
        <f>IF(COUNTBLANK('Kar 5'!$D$18:$AG$18)=30,"",COUNTIF('Kar 5'!$D$18:$AG$18,2))</f>
        <v/>
      </c>
      <c r="I70" s="34" t="str">
        <f>IF(COUNTBLANK('Kar 5'!$D$18:$AG$18)=30,"",COUNTIF('Kar 5'!$D$18:$AG$18,3))</f>
        <v/>
      </c>
      <c r="J70" s="32" t="str">
        <f>IF(COUNTBLANK('Kar 5'!$D$19:$AG$19)=30,"",COUNTIF('Kar 5'!$D$19:$AG$19,0))</f>
        <v/>
      </c>
      <c r="K70" s="33" t="str">
        <f>IF(COUNTBLANK('Kar 5'!$D$19:$AG$19)=30,"",COUNTIF('Kar 5'!$D$19:$AG$19,1))</f>
        <v/>
      </c>
      <c r="L70" s="31" t="str">
        <f>IF(COUNTBLANK('Kar 5'!$D$19:$AG$19)=30,"",COUNTIF('Kar 5'!$D$19:$AG$19,2))</f>
        <v/>
      </c>
      <c r="M70" s="34" t="str">
        <f>IF(COUNTBLANK('Kar 5'!$D$19:$AG$19)=30,"",COUNTIF('Kar 5'!$D$19:$AG$19,3))</f>
        <v/>
      </c>
      <c r="N70" s="3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ht="21" x14ac:dyDescent="0.25">
      <c r="A71" s="5"/>
      <c r="B71" s="5"/>
      <c r="C71" s="5"/>
      <c r="D71" s="3"/>
      <c r="E71" s="35">
        <v>6</v>
      </c>
      <c r="F71" s="32" t="str">
        <f>IF(COUNTBLANK('Kar 6'!$D$18:$AG$18)=30,"",COUNTIF('Kar 6'!$D$18:$AG$18,0))</f>
        <v/>
      </c>
      <c r="G71" s="33" t="str">
        <f>IF(COUNTBLANK('Kar 6'!$D$18:$AG$18)=30,"",COUNTIF('Kar 6'!$D$18:$AG$18,1))</f>
        <v/>
      </c>
      <c r="H71" s="31" t="str">
        <f>IF(COUNTBLANK('Kar 6'!$D$18:$AG$18)=30,"",COUNTIF('Kar 6'!$D$18:$AG$18,2))</f>
        <v/>
      </c>
      <c r="I71" s="34" t="str">
        <f>IF(COUNTBLANK('Kar 6'!$D$18:$AG$18)=30,"",COUNTIF('Kar 6'!$D$18:$AG$18,3))</f>
        <v/>
      </c>
      <c r="J71" s="32" t="str">
        <f>IF(COUNTBLANK('Kar 6'!$D$19:$AG$19)=30,"",COUNTIF('Kar 6'!$D$19:$AG$19,0))</f>
        <v/>
      </c>
      <c r="K71" s="33" t="str">
        <f>IF(COUNTBLANK('Kar 6'!$D$19:$AG$19)=30,"",COUNTIF('Kar 6'!$D$19:$AG$19,1))</f>
        <v/>
      </c>
      <c r="L71" s="31" t="str">
        <f>IF(COUNTBLANK('Kar 6'!$D$19:$AG$19)=30,"",COUNTIF('Kar 6'!$D$19:$AG$19,2))</f>
        <v/>
      </c>
      <c r="M71" s="34" t="str">
        <f>IF(COUNTBLANK('Kar 6'!$D$19:$AG$19)=30,"",COUNTIF('Kar 6'!$D$19:$AG$19,3))</f>
        <v/>
      </c>
      <c r="N71" s="3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ht="21" x14ac:dyDescent="0.25">
      <c r="A72" s="5"/>
      <c r="B72" s="5"/>
      <c r="C72" s="5"/>
      <c r="D72" s="3"/>
      <c r="E72" s="35">
        <v>7</v>
      </c>
      <c r="F72" s="32" t="str">
        <f>IF(COUNTBLANK('Kar 7'!$D$18:$AG$18)=30,"",COUNTIF('Kar 7'!$D$18:$AG$18,0))</f>
        <v/>
      </c>
      <c r="G72" s="33" t="str">
        <f>IF(COUNTBLANK('Kar 7'!$D$18:$AG$18)=30,"",COUNTIF('Kar 7'!$D$18:$AG$18,1))</f>
        <v/>
      </c>
      <c r="H72" s="31" t="str">
        <f>IF(COUNTBLANK('Kar 7'!$D$18:$AG$18)=30,"",COUNTIF('Kar 7'!$D$18:$AG$18,2))</f>
        <v/>
      </c>
      <c r="I72" s="34" t="str">
        <f>IF(COUNTBLANK('Kar 7'!$D$18:$AG$18)=30,"",COUNTIF('Kar 7'!$D$18:$AG$18,3))</f>
        <v/>
      </c>
      <c r="J72" s="32" t="str">
        <f>IF(COUNTBLANK('Kar 7'!$D$19:$AG$19)=30,"",COUNTIF('Kar 7'!$D$19:$AG$19,0))</f>
        <v/>
      </c>
      <c r="K72" s="33" t="str">
        <f>IF(COUNTBLANK('Kar 7'!$D$19:$AG$19)=30,"",COUNTIF('Kar 7'!$D$19:$AG$19,1))</f>
        <v/>
      </c>
      <c r="L72" s="31" t="str">
        <f>IF(COUNTBLANK('Kar 7'!$D$19:$AG$19)=30,"",COUNTIF('Kar 7'!$D$19:$AG$19,2))</f>
        <v/>
      </c>
      <c r="M72" s="34" t="str">
        <f>IF(COUNTBLANK('Kar 7'!$D$19:$AG$19)=30,"",COUNTIF('Kar 7'!$D$19:$AG$19,3))</f>
        <v/>
      </c>
      <c r="N72" s="3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 ht="21" x14ac:dyDescent="0.25">
      <c r="A73" s="5"/>
      <c r="B73" s="5"/>
      <c r="C73" s="5"/>
      <c r="D73" s="3"/>
      <c r="E73" s="35">
        <v>8</v>
      </c>
      <c r="F73" s="32" t="str">
        <f>IF(COUNTBLANK('Kar 8'!$D$18:$AG$18)=30,"",COUNTIF('Kar 8'!$D$18:$AG$18,0))</f>
        <v/>
      </c>
      <c r="G73" s="33" t="str">
        <f>IF(COUNTBLANK('Kar 8'!$D$18:$AG$18)=30,"",COUNTIF('Kar 8'!$D$18:$AG$18,1))</f>
        <v/>
      </c>
      <c r="H73" s="31" t="str">
        <f>IF(COUNTBLANK('Kar 8'!$D$18:$AG$18)=30,"",COUNTIF('Kar 8'!$D$18:$AG$18,2))</f>
        <v/>
      </c>
      <c r="I73" s="34" t="str">
        <f>IF(COUNTBLANK('Kar 8'!$D$18:$AG$18)=30,"",COUNTIF('Kar 8'!$D$18:$AG$18,3))</f>
        <v/>
      </c>
      <c r="J73" s="32" t="str">
        <f>IF(COUNTBLANK('Kar 8'!$D$19:$AG$19)=30,"",COUNTIF('Kar 8'!$D$19:$AG$19,0))</f>
        <v/>
      </c>
      <c r="K73" s="33" t="str">
        <f>IF(COUNTBLANK('Kar 8'!$D$19:$AG$19)=30,"",COUNTIF('Kar 8'!$D$19:$AG$19,1))</f>
        <v/>
      </c>
      <c r="L73" s="31" t="str">
        <f>IF(COUNTBLANK('Kar 8'!$D$19:$AG$19)=30,"",COUNTIF('Kar 8'!$D$19:$AG$19,2))</f>
        <v/>
      </c>
      <c r="M73" s="34" t="str">
        <f>IF(COUNTBLANK('Kar 8'!$D$19:$AG$19)=30,"",COUNTIF('Kar 8'!$D$19:$AG$19,3))</f>
        <v/>
      </c>
      <c r="N73" s="3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 ht="21" x14ac:dyDescent="0.25">
      <c r="A74" s="5"/>
      <c r="B74" s="5"/>
      <c r="C74" s="5"/>
      <c r="D74" s="3"/>
      <c r="E74" s="35">
        <v>9</v>
      </c>
      <c r="F74" s="32" t="str">
        <f>IF(COUNTBLANK('Kar 9'!$D$18:$AG$18)=30,"",COUNTIF('Kar 9'!$D$18:$AG$18,0))</f>
        <v/>
      </c>
      <c r="G74" s="33" t="str">
        <f>IF(COUNTBLANK('Kar 9'!$D$18:$AG$18)=30,"",COUNTIF('Kar 9'!$D$18:$AG$18,1))</f>
        <v/>
      </c>
      <c r="H74" s="31" t="str">
        <f>IF(COUNTBLANK('Kar 9'!$D$18:$AG$18)=30,"",COUNTIF('Kar 9'!$D$18:$AG$18,2))</f>
        <v/>
      </c>
      <c r="I74" s="34" t="str">
        <f>IF(COUNTBLANK('Kar 9'!$D$18:$AG$18)=30,"",COUNTIF('Kar 9'!$D$18:$AG$18,3))</f>
        <v/>
      </c>
      <c r="J74" s="32" t="str">
        <f>IF(COUNTBLANK('Kar 9'!$D$19:$AG$19)=30,"",COUNTIF('Kar 9'!$D$19:$AG$19,0))</f>
        <v/>
      </c>
      <c r="K74" s="33" t="str">
        <f>IF(COUNTBLANK('Kar 9'!$D$19:$AG$19)=30,"",COUNTIF('Kar 9'!$D$19:$AG$19,1))</f>
        <v/>
      </c>
      <c r="L74" s="31" t="str">
        <f>IF(COUNTBLANK('Kar 9'!$D$19:$AG$19)=30,"",COUNTIF('Kar 9'!$D$19:$AG$19,2))</f>
        <v/>
      </c>
      <c r="M74" s="34" t="str">
        <f>IF(COUNTBLANK('Kar 9'!$D$19:$AG$19)=30,"",COUNTIF('Kar 9'!$D$19:$AG$19,3))</f>
        <v/>
      </c>
      <c r="N74" s="3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 ht="21" x14ac:dyDescent="0.25">
      <c r="A75" s="5"/>
      <c r="B75" s="5"/>
      <c r="C75" s="5"/>
      <c r="D75" s="3"/>
      <c r="E75" s="35">
        <v>10</v>
      </c>
      <c r="F75" s="32" t="str">
        <f>IF(COUNTBLANK('Kar 10'!$D$18:$AG$18)=30,"",COUNTIF('Kar 10'!$D$18:$AG$18,0))</f>
        <v/>
      </c>
      <c r="G75" s="33" t="str">
        <f>IF(COUNTBLANK('Kar 10'!$D$18:$AG$18)=30,"",COUNTIF('Kar 10'!$D$18:$AG$18,1))</f>
        <v/>
      </c>
      <c r="H75" s="31" t="str">
        <f>IF(COUNTBLANK('Kar 10'!$D$18:$AG$18)=30,"",COUNTIF('Kar 10'!$D$18:$AG$18,2))</f>
        <v/>
      </c>
      <c r="I75" s="34" t="str">
        <f>IF(COUNTBLANK('Kar 10'!$D$18:$AG$18)=30,"",COUNTIF('Kar 10'!$D$18:$AG$18,3))</f>
        <v/>
      </c>
      <c r="J75" s="32" t="str">
        <f>IF(COUNTBLANK('Kar 10'!$D$19:$AG$19)=30,"",COUNTIF('Kar 10'!$D$19:$AG$19,0))</f>
        <v/>
      </c>
      <c r="K75" s="33" t="str">
        <f>IF(COUNTBLANK('Kar 10'!$D$19:$AG$19)=30,"",COUNTIF('Kar 10'!$D$19:$AG$19,1))</f>
        <v/>
      </c>
      <c r="L75" s="31" t="str">
        <f>IF(COUNTBLANK('Kar 10'!$D$19:$AG$19)=30,"",COUNTIF('Kar 10'!$D$19:$AG$19,2))</f>
        <v/>
      </c>
      <c r="M75" s="34" t="str">
        <f>IF(COUNTBLANK('Kar 10'!$D$19:$AG$19)=30,"",COUNTIF('Kar 10'!$D$19:$AG$19,3))</f>
        <v/>
      </c>
      <c r="N75" s="3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 ht="21" x14ac:dyDescent="0.25">
      <c r="A76" s="5"/>
      <c r="B76" s="5"/>
      <c r="C76" s="5"/>
      <c r="D76" s="3"/>
      <c r="E76" s="35">
        <v>11</v>
      </c>
      <c r="F76" s="32" t="str">
        <f>IF(COUNTBLANK('Kar 11'!$D$18:$AG$18)=30,"",COUNTIF('Kar 11'!$D$18:$AG$18,0))</f>
        <v/>
      </c>
      <c r="G76" s="33" t="str">
        <f>IF(COUNTBLANK('Kar 11'!$D$18:$AG$18)=30,"",COUNTIF('Kar 11'!$D$18:$AG$18,1))</f>
        <v/>
      </c>
      <c r="H76" s="31" t="str">
        <f>IF(COUNTBLANK('Kar 11'!$D$18:$AG$18)=30,"",COUNTIF('Kar 11'!$D$18:$AG$18,2))</f>
        <v/>
      </c>
      <c r="I76" s="34" t="str">
        <f>IF(COUNTBLANK('Kar 11'!$D$18:$AG$18)=30,"",COUNTIF('Kar 11'!$D$18:$AG$18,3))</f>
        <v/>
      </c>
      <c r="J76" s="32" t="str">
        <f>IF(COUNTBLANK('Kar 11'!$D$19:$AG$19)=30,"",COUNTIF('Kar 11'!$D$19:$AG$19,0))</f>
        <v/>
      </c>
      <c r="K76" s="33" t="str">
        <f>IF(COUNTBLANK('Kar 11'!$D$19:$AG$19)=30,"",COUNTIF('Kar 11'!$D$19:$AG$19,1))</f>
        <v/>
      </c>
      <c r="L76" s="31" t="str">
        <f>IF(COUNTBLANK('Kar 11'!$D$19:$AG$19)=30,"",COUNTIF('Kar 11'!$D$19:$AG$19,2))</f>
        <v/>
      </c>
      <c r="M76" s="34" t="str">
        <f>IF(COUNTBLANK('Kar 11'!$D$19:$AG$19)=30,"",COUNTIF('Kar 11'!$D$19:$AG$19,3))</f>
        <v/>
      </c>
      <c r="N76" s="3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 ht="21" x14ac:dyDescent="0.25">
      <c r="A77" s="5"/>
      <c r="B77" s="5"/>
      <c r="C77" s="5"/>
      <c r="D77" s="3"/>
      <c r="E77" s="35">
        <v>12</v>
      </c>
      <c r="F77" s="32" t="str">
        <f>IF(COUNTBLANK('Kar 12'!$D$18:$AG$18)=30,"",COUNTIF('Kar 12'!$D$18:$AG$18,0))</f>
        <v/>
      </c>
      <c r="G77" s="33" t="str">
        <f>IF(COUNTBLANK('Kar 12'!$D$18:$AG$18)=30,"",COUNTIF('Kar 12'!$D$18:$AG$18,1))</f>
        <v/>
      </c>
      <c r="H77" s="31" t="str">
        <f>IF(COUNTBLANK('Kar 12'!$D$18:$AG$18)=30,"",COUNTIF('Kar 12'!$D$18:$AG$18,2))</f>
        <v/>
      </c>
      <c r="I77" s="34" t="str">
        <f>IF(COUNTBLANK('Kar 12'!$D$18:$AG$18)=30,"",COUNTIF('Kar 12'!$D$18:$AG$18,3))</f>
        <v/>
      </c>
      <c r="J77" s="32" t="str">
        <f>IF(COUNTBLANK('Kar 12'!$D$19:$AG$19)=30,"",COUNTIF('Kar 12'!$D$19:$AG$19,0))</f>
        <v/>
      </c>
      <c r="K77" s="33" t="str">
        <f>IF(COUNTBLANK('Kar 12'!$D$19:$AG$19)=30,"",COUNTIF('Kar 12'!$D$19:$AG$19,1))</f>
        <v/>
      </c>
      <c r="L77" s="31" t="str">
        <f>IF(COUNTBLANK('Kar 12'!$D$19:$AG$19)=30,"",COUNTIF('Kar 12'!$D$19:$AG$19,2))</f>
        <v/>
      </c>
      <c r="M77" s="34" t="str">
        <f>IF(COUNTBLANK('Kar 12'!$D$19:$AG$19)=30,"",COUNTIF('Kar 12'!$D$19:$AG$19,3))</f>
        <v/>
      </c>
      <c r="N77" s="3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 ht="21" x14ac:dyDescent="0.25">
      <c r="A78" s="5"/>
      <c r="B78" s="5"/>
      <c r="C78" s="5"/>
      <c r="D78" s="3"/>
      <c r="E78" s="35">
        <v>13</v>
      </c>
      <c r="F78" s="32" t="str">
        <f>IF(COUNTBLANK('Kar 13'!$D$18:$AG$18)=30,"",COUNTIF('Kar 13'!$D$18:$AG$18,0))</f>
        <v/>
      </c>
      <c r="G78" s="33" t="str">
        <f>IF(COUNTBLANK('Kar 13'!$D$18:$AG$18)=30,"",COUNTIF('Kar 13'!$D$18:$AG$18,1))</f>
        <v/>
      </c>
      <c r="H78" s="31" t="str">
        <f>IF(COUNTBLANK('Kar 13'!$D$18:$AG$18)=30,"",COUNTIF('Kar 13'!$D$18:$AG$18,2))</f>
        <v/>
      </c>
      <c r="I78" s="34" t="str">
        <f>IF(COUNTBLANK('Kar 13'!$D$18:$AG$18)=30,"",COUNTIF('Kar 13'!$D$18:$AG$18,3))</f>
        <v/>
      </c>
      <c r="J78" s="32" t="str">
        <f>IF(COUNTBLANK('Kar 13'!$D$19:$AG$19)=30,"",COUNTIF('Kar 13'!$D$19:$AG$19,0))</f>
        <v/>
      </c>
      <c r="K78" s="33" t="str">
        <f>IF(COUNTBLANK('Kar 13'!$D$19:$AG$19)=30,"",COUNTIF('Kar 13'!$D$19:$AG$19,1))</f>
        <v/>
      </c>
      <c r="L78" s="31" t="str">
        <f>IF(COUNTBLANK('Kar 13'!$D$19:$AG$19)=30,"",COUNTIF('Kar 13'!$D$19:$AG$19,2))</f>
        <v/>
      </c>
      <c r="M78" s="34" t="str">
        <f>IF(COUNTBLANK('Kar 13'!$D$19:$AG$19)=30,"",COUNTIF('Kar 13'!$D$19:$AG$19,3))</f>
        <v/>
      </c>
      <c r="N78" s="3"/>
      <c r="O78" s="5"/>
      <c r="P78" s="5"/>
      <c r="Q78" s="5"/>
      <c r="R78" s="5"/>
      <c r="S78" s="5"/>
      <c r="T78" s="5"/>
      <c r="U78" s="5"/>
    </row>
    <row r="79" spans="1:24" ht="21" x14ac:dyDescent="0.25">
      <c r="A79" s="5"/>
      <c r="B79" s="5"/>
      <c r="C79" s="5"/>
      <c r="D79" s="3"/>
      <c r="E79" s="35">
        <v>14</v>
      </c>
      <c r="F79" s="32" t="str">
        <f>IF(COUNTBLANK('Kar 14'!$D$18:$AG$18)=30,"",COUNTIF('Kar 14'!$D$18:$AG$18,0))</f>
        <v/>
      </c>
      <c r="G79" s="33" t="str">
        <f>IF(COUNTBLANK('Kar 14'!$D$18:$AG$18)=30,"",COUNTIF('Kar 14'!$D$18:$AG$18,1))</f>
        <v/>
      </c>
      <c r="H79" s="31" t="str">
        <f>IF(COUNTBLANK('Kar 14'!$D$18:$AG$18)=30,"",COUNTIF('Kar 14'!$D$18:$AG$18,2))</f>
        <v/>
      </c>
      <c r="I79" s="34" t="str">
        <f>IF(COUNTBLANK('Kar 14'!$D$18:$AG$18)=30,"",COUNTIF('Kar 14'!$D$18:$AG$18,3))</f>
        <v/>
      </c>
      <c r="J79" s="32" t="str">
        <f>IF(COUNTBLANK('Kar 14'!$D$19:$AG$19)=30,"",COUNTIF('Kar 14'!$D$19:$AG$19,0))</f>
        <v/>
      </c>
      <c r="K79" s="33" t="str">
        <f>IF(COUNTBLANK('Kar 14'!$D$19:$AG$19)=30,"",COUNTIF('Kar 14'!$D$19:$AG$19,1))</f>
        <v/>
      </c>
      <c r="L79" s="31" t="str">
        <f>IF(COUNTBLANK('Kar 14'!$D$19:$AG$19)=30,"",COUNTIF('Kar 14'!$D$19:$AG$19,2))</f>
        <v/>
      </c>
      <c r="M79" s="34" t="str">
        <f>IF(COUNTBLANK('Kar 14'!$D$19:$AG$19)=30,"",COUNTIF('Kar 14'!$D$19:$AG$19,3))</f>
        <v/>
      </c>
      <c r="N79" s="3"/>
      <c r="O79" s="5"/>
      <c r="P79" s="5"/>
      <c r="Q79" s="5"/>
      <c r="R79" s="5"/>
      <c r="S79" s="5"/>
      <c r="T79" s="5"/>
      <c r="U79" s="5"/>
    </row>
    <row r="80" spans="1:24" ht="21.75" thickBot="1" x14ac:dyDescent="0.3">
      <c r="A80" s="5"/>
      <c r="B80" s="5"/>
      <c r="C80" s="5"/>
      <c r="D80" s="3"/>
      <c r="E80" s="30">
        <v>15</v>
      </c>
      <c r="F80" s="32" t="str">
        <f>IF(COUNTBLANK('Kar 15'!$D$18:$AG$18)=30,"",COUNTIF('Kar 15'!$D$18:$AG$18,0))</f>
        <v/>
      </c>
      <c r="G80" s="33" t="str">
        <f>IF(COUNTBLANK('Kar 15'!$D$18:$AG$18)=30,"",COUNTIF('Kar 15'!$D$18:$AG$18,1))</f>
        <v/>
      </c>
      <c r="H80" s="31" t="str">
        <f>IF(COUNTBLANK('Kar 15'!$D$18:$AG$18)=30,"",COUNTIF('Kar 15'!$D$18:$AG$18,2))</f>
        <v/>
      </c>
      <c r="I80" s="34" t="str">
        <f>IF(COUNTBLANK('Kar 15'!$D$18:$AG$18)=30,"",COUNTIF('Kar 15'!$D$18:$AG$18,3))</f>
        <v/>
      </c>
      <c r="J80" s="32" t="str">
        <f>IF(COUNTBLANK('Kar 15'!$D$19:$AG$19)=30,"",COUNTIF('Kar 15'!$D$19:$AG$19,0))</f>
        <v/>
      </c>
      <c r="K80" s="33" t="str">
        <f>IF(COUNTBLANK('Kar 15'!$D$19:$AG$19)=30,"",COUNTIF('Kar 15'!$D$19:$AG$19,1))</f>
        <v/>
      </c>
      <c r="L80" s="31" t="str">
        <f>IF(COUNTBLANK('Kar 15'!$D$19:$AG$19)=30,"",COUNTIF('Kar 15'!$D$19:$AG$19,2))</f>
        <v/>
      </c>
      <c r="M80" s="34" t="str">
        <f>IF(COUNTBLANK('Kar 15'!$D$19:$AG$19)=30,"",COUNTIF('Kar 15'!$D$19:$AG$19,3))</f>
        <v/>
      </c>
      <c r="N80" s="3"/>
      <c r="O80" s="5"/>
      <c r="P80" s="5"/>
      <c r="Q80" s="5"/>
      <c r="R80" s="5"/>
      <c r="S80" s="5"/>
      <c r="T80" s="5"/>
      <c r="U80" s="5"/>
    </row>
    <row r="81" spans="1:24" ht="21.75" thickBot="1" x14ac:dyDescent="0.3">
      <c r="A81" s="5"/>
      <c r="B81" s="5"/>
      <c r="C81" s="5"/>
      <c r="D81" s="3"/>
      <c r="E81" s="36" t="s">
        <v>6</v>
      </c>
      <c r="F81" s="37">
        <f t="shared" ref="F81:I81" si="4">SUM(F66:F80)</f>
        <v>0</v>
      </c>
      <c r="G81" s="38">
        <f t="shared" si="4"/>
        <v>0</v>
      </c>
      <c r="H81" s="39">
        <f t="shared" si="4"/>
        <v>0</v>
      </c>
      <c r="I81" s="40">
        <f t="shared" si="4"/>
        <v>0</v>
      </c>
      <c r="J81" s="37">
        <f t="shared" ref="J81:M81" si="5">SUM(J66:J80)</f>
        <v>0</v>
      </c>
      <c r="K81" s="38">
        <f t="shared" si="5"/>
        <v>0</v>
      </c>
      <c r="L81" s="39">
        <f t="shared" si="5"/>
        <v>0</v>
      </c>
      <c r="M81" s="40">
        <f t="shared" si="5"/>
        <v>0</v>
      </c>
      <c r="N81" s="3"/>
      <c r="O81" s="5"/>
      <c r="P81" s="5"/>
      <c r="Q81" s="5"/>
      <c r="R81" s="5"/>
      <c r="S81" s="5"/>
      <c r="T81" s="5"/>
      <c r="U81" s="5"/>
    </row>
    <row r="82" spans="1:24" ht="18.75" x14ac:dyDescent="0.25">
      <c r="A82" s="5"/>
      <c r="B82" s="5"/>
      <c r="C82" s="5"/>
      <c r="D82" s="3"/>
      <c r="E82" s="4"/>
      <c r="F82" s="3"/>
      <c r="G82" s="3"/>
      <c r="H82" s="3"/>
      <c r="I82" s="3"/>
      <c r="J82" s="3"/>
      <c r="K82" s="3"/>
      <c r="L82" s="3"/>
      <c r="M82" s="3"/>
      <c r="N82" s="3"/>
      <c r="O82" s="5"/>
      <c r="P82" s="5"/>
      <c r="Q82" s="5"/>
      <c r="R82" s="5"/>
      <c r="S82" s="5"/>
      <c r="T82" s="5"/>
      <c r="U82" s="5"/>
    </row>
    <row r="83" spans="1:24" ht="19.5" thickBot="1" x14ac:dyDescent="0.3">
      <c r="A83" s="5"/>
      <c r="B83" s="5"/>
      <c r="C83" s="5"/>
      <c r="D83" s="3"/>
      <c r="E83" s="4"/>
      <c r="F83" s="3"/>
      <c r="G83" s="3"/>
      <c r="H83" s="3"/>
      <c r="I83" s="3"/>
      <c r="J83" s="3"/>
      <c r="K83" s="3"/>
      <c r="L83" s="3"/>
      <c r="M83" s="3"/>
      <c r="N83" s="3"/>
      <c r="O83" s="5"/>
      <c r="P83" s="5"/>
      <c r="Q83" s="5"/>
      <c r="R83" s="5"/>
      <c r="S83" s="5"/>
      <c r="T83" s="5"/>
      <c r="U83" s="5"/>
    </row>
    <row r="84" spans="1:24" ht="18.75" customHeight="1" x14ac:dyDescent="0.25">
      <c r="A84" s="5"/>
      <c r="B84" s="5"/>
      <c r="C84" s="5"/>
      <c r="D84" s="3"/>
      <c r="E84" s="392" t="s">
        <v>4</v>
      </c>
      <c r="F84" s="383" t="s">
        <v>24</v>
      </c>
      <c r="G84" s="384"/>
      <c r="H84" s="384"/>
      <c r="I84" s="384"/>
      <c r="J84" s="383" t="s">
        <v>50</v>
      </c>
      <c r="K84" s="384"/>
      <c r="L84" s="384"/>
      <c r="M84" s="385"/>
      <c r="N84" s="3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8.75" customHeight="1" x14ac:dyDescent="0.25">
      <c r="A85" s="5"/>
      <c r="B85" s="5"/>
      <c r="C85" s="5"/>
      <c r="D85" s="3"/>
      <c r="E85" s="393"/>
      <c r="F85" s="386"/>
      <c r="G85" s="387"/>
      <c r="H85" s="387"/>
      <c r="I85" s="387"/>
      <c r="J85" s="386"/>
      <c r="K85" s="387"/>
      <c r="L85" s="387"/>
      <c r="M85" s="388"/>
      <c r="N85" s="3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ht="40.5" customHeight="1" thickBot="1" x14ac:dyDescent="0.3">
      <c r="A86" s="5"/>
      <c r="B86" s="5"/>
      <c r="C86" s="5"/>
      <c r="D86" s="3"/>
      <c r="E86" s="393"/>
      <c r="F86" s="48" t="s">
        <v>25</v>
      </c>
      <c r="G86" s="49" t="s">
        <v>26</v>
      </c>
      <c r="H86" s="49" t="s">
        <v>27</v>
      </c>
      <c r="I86" s="52" t="s">
        <v>28</v>
      </c>
      <c r="J86" s="48" t="s">
        <v>82</v>
      </c>
      <c r="K86" s="49" t="s">
        <v>72</v>
      </c>
      <c r="L86" s="49" t="s">
        <v>73</v>
      </c>
      <c r="M86" s="50" t="s">
        <v>74</v>
      </c>
      <c r="N86" s="3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 ht="21" x14ac:dyDescent="0.25">
      <c r="A87" s="5"/>
      <c r="B87" s="5"/>
      <c r="C87" s="5"/>
      <c r="D87" s="3"/>
      <c r="E87" s="30">
        <v>1</v>
      </c>
      <c r="F87" s="46" t="str">
        <f>IF(COUNTBLANK('Kar 1'!$D$20:$AG$20)=30,"",COUNTIF('Kar 1'!$D$20:$AG$20,0))</f>
        <v/>
      </c>
      <c r="G87" s="46" t="str">
        <f>IF(COUNTBLANK('Kar 1'!$D$20:$AG$20)=30,"",COUNTIF('Kar 1'!$D$20:$AG$20,1))</f>
        <v/>
      </c>
      <c r="H87" s="46" t="str">
        <f>IF(COUNTBLANK('Kar 1'!$D$20:$AG$20)=30,"",COUNTIF('Kar 1'!$D$20:$AG$20,2))</f>
        <v/>
      </c>
      <c r="I87" s="51" t="str">
        <f>IF(COUNTBLANK('Kar 1'!$D$20:$AG$20)=30,"",COUNTIF('Kar 1'!$D$20:$AG$20,3))</f>
        <v/>
      </c>
      <c r="J87" s="46" t="str">
        <f>IF(COUNTBLANK('Kar 1'!$D$15:$AG$15)=30,"",COUNTIF('Kar 1'!$D$15:$AG$15,0))</f>
        <v/>
      </c>
      <c r="K87" s="46" t="str">
        <f>IF(COUNTBLANK('Kar 1'!$D$15:$AG$15)=30,"",COUNTIF('Kar 1'!$D$15:$AG$15,1))</f>
        <v/>
      </c>
      <c r="L87" s="46" t="str">
        <f>IF(COUNTBLANK('Kar 1'!$D$15:$AG$15)=30,"",COUNTIF('Kar 1'!$D$15:$AG$15,2))</f>
        <v/>
      </c>
      <c r="M87" s="47" t="str">
        <f>IF(COUNTBLANK('Kar 1'!$D$15:$AG$15)=30,"",COUNTIF('Kar 1'!$D$15:$AG$15,3))</f>
        <v/>
      </c>
      <c r="N87" s="3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 ht="21" x14ac:dyDescent="0.25">
      <c r="A88" s="5"/>
      <c r="B88" s="5"/>
      <c r="C88" s="5"/>
      <c r="D88" s="3"/>
      <c r="E88" s="35">
        <v>2</v>
      </c>
      <c r="F88" s="32" t="str">
        <f>IF(COUNTBLANK('Kar 2'!$D$20:$AG$20)=30,"",COUNTIF('Kar 2'!$D$20:$AG$20,0))</f>
        <v/>
      </c>
      <c r="G88" s="32" t="str">
        <f>IF(COUNTBLANK('Kar 2'!$D$20:$AG$20)=30,"",COUNTIF('Kar 2'!$D$20:$AG$20,1))</f>
        <v/>
      </c>
      <c r="H88" s="32" t="str">
        <f>IF(COUNTBLANK('Kar 2'!$D$20:$AG$20)=30,"",COUNTIF('Kar 2'!$D$20:$AG$20,2))</f>
        <v/>
      </c>
      <c r="I88" s="45" t="str">
        <f>IF(COUNTBLANK('Kar 2'!$D$20:$AG$20)=30,"",COUNTIF('Kar 2'!$D$20:$AG$20,3))</f>
        <v/>
      </c>
      <c r="J88" s="32" t="str">
        <f>IF(COUNTBLANK('Kar 2'!$D$15:$AG$15)=30,"",COUNTIF('Kar 2'!$D$15:$AG$15,0))</f>
        <v/>
      </c>
      <c r="K88" s="32" t="str">
        <f>IF(COUNTBLANK('Kar 2'!$D$15:$AG$15)=30,"",COUNTIF('Kar 2'!$D$15:$AG$15,1))</f>
        <v/>
      </c>
      <c r="L88" s="32" t="str">
        <f>IF(COUNTBLANK('Kar 2'!$D$15:$AG$15)=30,"",COUNTIF('Kar 2'!$D$15:$AG$15,2))</f>
        <v/>
      </c>
      <c r="M88" s="41" t="str">
        <f>IF(COUNTBLANK('Kar 2'!$D$15:$AG$15)=30,"",COUNTIF('Kar 2'!$D$15:$AG$15,3))</f>
        <v/>
      </c>
      <c r="N88" s="3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21" x14ac:dyDescent="0.25">
      <c r="A89" s="5"/>
      <c r="B89" s="5"/>
      <c r="C89" s="5"/>
      <c r="D89" s="3"/>
      <c r="E89" s="35">
        <v>3</v>
      </c>
      <c r="F89" s="32" t="str">
        <f>IF(COUNTBLANK('Kar 3'!$D$20:$AG$20)=30,"",COUNTIF('Kar 3'!$D$20:$AG$20,0))</f>
        <v/>
      </c>
      <c r="G89" s="32" t="str">
        <f>IF(COUNTBLANK('Kar 3'!$D$20:$AG$20)=30,"",COUNTIF('Kar 3'!$D$20:$AG$20,1))</f>
        <v/>
      </c>
      <c r="H89" s="32" t="str">
        <f>IF(COUNTBLANK('Kar 3'!$D$20:$AG$20)=30,"",COUNTIF('Kar 3'!$D$20:$AG$20,2))</f>
        <v/>
      </c>
      <c r="I89" s="45" t="str">
        <f>IF(COUNTBLANK('Kar 3'!$D$20:$AG$20)=30,"",COUNTIF('Kar 3'!$D$20:$AG$20,3))</f>
        <v/>
      </c>
      <c r="J89" s="32" t="str">
        <f>IF(COUNTBLANK('Kar 3'!$D$15:$AG$15)=30,"",COUNTIF('Kar 3'!$D$15:$AG$15,0))</f>
        <v/>
      </c>
      <c r="K89" s="32" t="str">
        <f>IF(COUNTBLANK('Kar 3'!$D$15:$AG$15)=30,"",COUNTIF('Kar 3'!$D$15:$AG$15,1))</f>
        <v/>
      </c>
      <c r="L89" s="32" t="str">
        <f>IF(COUNTBLANK('Kar 3'!$D$15:$AG$15)=30,"",COUNTIF('Kar 3'!$D$15:$AG$15,2))</f>
        <v/>
      </c>
      <c r="M89" s="41" t="str">
        <f>IF(COUNTBLANK('Kar 3'!$D$15:$AG$15)=30,"",COUNTIF('Kar 3'!$D$15:$AG$15,3))</f>
        <v/>
      </c>
      <c r="N89" s="3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 ht="21" x14ac:dyDescent="0.25">
      <c r="A90" s="5"/>
      <c r="B90" s="5"/>
      <c r="C90" s="5"/>
      <c r="D90" s="3"/>
      <c r="E90" s="35">
        <v>4</v>
      </c>
      <c r="F90" s="32" t="str">
        <f>IF(COUNTBLANK('Kar 4'!$D$20:$AG$20)=30,"",COUNTIF('Kar 4'!$D$20:$AG$20,0))</f>
        <v/>
      </c>
      <c r="G90" s="32" t="str">
        <f>IF(COUNTBLANK('Kar 4'!$D$20:$AG$20)=30,"",COUNTIF('Kar 4'!$D$20:$AG$20,1))</f>
        <v/>
      </c>
      <c r="H90" s="32" t="str">
        <f>IF(COUNTBLANK('Kar 4'!$D$20:$AG$20)=30,"",COUNTIF('Kar 4'!$D$20:$AG$20,2))</f>
        <v/>
      </c>
      <c r="I90" s="45" t="str">
        <f>IF(COUNTBLANK('Kar 4'!$D$20:$AG$20)=30,"",COUNTIF('Kar 4'!$D$20:$AG$20,3))</f>
        <v/>
      </c>
      <c r="J90" s="32" t="str">
        <f>IF(COUNTBLANK('Kar 4'!$D$15:$AG$15)=30,"",COUNTIF('Kar 4'!$D$15:$AG$15,0))</f>
        <v/>
      </c>
      <c r="K90" s="32" t="str">
        <f>IF(COUNTBLANK('Kar 4'!$D$15:$AG$15)=30,"",COUNTIF('Kar 4'!$D$15:$AG$15,1))</f>
        <v/>
      </c>
      <c r="L90" s="32" t="str">
        <f>IF(COUNTBLANK('Kar 4'!$D$15:$AG$15)=30,"",COUNTIF('Kar 4'!$D$15:$AG$15,2))</f>
        <v/>
      </c>
      <c r="M90" s="41" t="str">
        <f>IF(COUNTBLANK('Kar 4'!$D$15:$AG$15)=30,"",COUNTIF('Kar 4'!$D$15:$AG$15,3))</f>
        <v/>
      </c>
      <c r="N90" s="3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 ht="21" x14ac:dyDescent="0.25">
      <c r="A91" s="5"/>
      <c r="B91" s="5"/>
      <c r="C91" s="5"/>
      <c r="D91" s="3"/>
      <c r="E91" s="35">
        <v>5</v>
      </c>
      <c r="F91" s="32" t="str">
        <f>IF(COUNTBLANK('Kar 5'!$D$20:$AG$20)=30,"",COUNTIF('Kar 5'!$D$20:$AG$20,0))</f>
        <v/>
      </c>
      <c r="G91" s="32" t="str">
        <f>IF(COUNTBLANK('Kar 5'!$D$20:$AG$20)=30,"",COUNTIF('Kar 5'!$D$20:$AG$20,1))</f>
        <v/>
      </c>
      <c r="H91" s="32" t="str">
        <f>IF(COUNTBLANK('Kar 5'!$D$20:$AG$20)=30,"",COUNTIF('Kar 5'!$D$20:$AG$20,2))</f>
        <v/>
      </c>
      <c r="I91" s="45" t="str">
        <f>IF(COUNTBLANK('Kar 5'!$D$20:$AG$20)=30,"",COUNTIF('Kar 5'!$D$20:$AG$20,3))</f>
        <v/>
      </c>
      <c r="J91" s="32" t="str">
        <f>IF(COUNTBLANK('Kar 5'!$D$15:$AG$15)=30,"",COUNTIF('Kar 5'!$D$15:$AG$15,0))</f>
        <v/>
      </c>
      <c r="K91" s="32" t="str">
        <f>IF(COUNTBLANK('Kar 5'!$D$15:$AG$15)=30,"",COUNTIF('Kar 5'!$D$15:$AG$15,1))</f>
        <v/>
      </c>
      <c r="L91" s="32" t="str">
        <f>IF(COUNTBLANK('Kar 5'!$D$15:$AG$15)=30,"",COUNTIF('Kar 5'!$D$15:$AG$15,2))</f>
        <v/>
      </c>
      <c r="M91" s="41" t="str">
        <f>IF(COUNTBLANK('Kar 5'!$D$15:$AG$15)=30,"",COUNTIF('Kar 5'!$D$15:$AG$15,3))</f>
        <v/>
      </c>
      <c r="N91" s="3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ht="21" x14ac:dyDescent="0.25">
      <c r="A92" s="5"/>
      <c r="B92" s="5"/>
      <c r="C92" s="5"/>
      <c r="D92" s="3"/>
      <c r="E92" s="35">
        <v>6</v>
      </c>
      <c r="F92" s="32" t="str">
        <f>IF(COUNTBLANK('Kar 6'!$D$20:$AG$20)=30,"",COUNTIF('Kar 6'!$D$20:$AG$20,0))</f>
        <v/>
      </c>
      <c r="G92" s="32" t="str">
        <f>IF(COUNTBLANK('Kar 6'!$D$20:$AG$20)=30,"",COUNTIF('Kar 6'!$D$20:$AG$20,1))</f>
        <v/>
      </c>
      <c r="H92" s="32" t="str">
        <f>IF(COUNTBLANK('Kar 6'!$D$20:$AG$20)=30,"",COUNTIF('Kar 6'!$D$20:$AG$20,2))</f>
        <v/>
      </c>
      <c r="I92" s="45" t="str">
        <f>IF(COUNTBLANK('Kar 6'!$D$20:$AG$20)=30,"",COUNTIF('Kar 6'!$D$20:$AG$20,3))</f>
        <v/>
      </c>
      <c r="J92" s="32" t="str">
        <f>IF(COUNTBLANK('Kar 6'!$D$15:$AG$15)=30,"",COUNTIF('Kar 6'!$D$15:$AG$15,0))</f>
        <v/>
      </c>
      <c r="K92" s="32" t="str">
        <f>IF(COUNTBLANK('Kar 6'!$D$15:$AG$15)=30,"",COUNTIF('Kar 6'!$D$15:$AG$15,1))</f>
        <v/>
      </c>
      <c r="L92" s="32" t="str">
        <f>IF(COUNTBLANK('Kar 6'!$D$15:$AG$15)=30,"",COUNTIF('Kar 6'!$D$15:$AG$15,2))</f>
        <v/>
      </c>
      <c r="M92" s="41" t="str">
        <f>IF(COUNTBLANK('Kar 6'!$D$15:$AG$15)=30,"",COUNTIF('Kar 6'!$D$15:$AG$15,3))</f>
        <v/>
      </c>
      <c r="N92" s="3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21" x14ac:dyDescent="0.25">
      <c r="A93" s="5"/>
      <c r="B93" s="5"/>
      <c r="C93" s="5"/>
      <c r="D93" s="3"/>
      <c r="E93" s="35">
        <v>7</v>
      </c>
      <c r="F93" s="32" t="str">
        <f>IF(COUNTBLANK('Kar 7'!$D$20:$AG$20)=30,"",COUNTIF('Kar 7'!$D$20:$AG$20,0))</f>
        <v/>
      </c>
      <c r="G93" s="32" t="str">
        <f>IF(COUNTBLANK('Kar 7'!$D$20:$AG$20)=30,"",COUNTIF('Kar 7'!$D$20:$AG$20,1))</f>
        <v/>
      </c>
      <c r="H93" s="32" t="str">
        <f>IF(COUNTBLANK('Kar 7'!$D$20:$AG$20)=30,"",COUNTIF('Kar 7'!$D$20:$AG$20,2))</f>
        <v/>
      </c>
      <c r="I93" s="45" t="str">
        <f>IF(COUNTBLANK('Kar 7'!$D$20:$AG$20)=30,"",COUNTIF('Kar 7'!$D$20:$AG$20,3))</f>
        <v/>
      </c>
      <c r="J93" s="32" t="str">
        <f>IF(COUNTBLANK('Kar 7'!$D$15:$AG$15)=30,"",COUNTIF('Kar 7'!$D$15:$AG$15,0))</f>
        <v/>
      </c>
      <c r="K93" s="32" t="str">
        <f>IF(COUNTBLANK('Kar 7'!$D$15:$AG$15)=30,"",COUNTIF('Kar 7'!$D$15:$AG$15,1))</f>
        <v/>
      </c>
      <c r="L93" s="32" t="str">
        <f>IF(COUNTBLANK('Kar 7'!$D$15:$AG$15)=30,"",COUNTIF('Kar 7'!$D$15:$AG$15,2))</f>
        <v/>
      </c>
      <c r="M93" s="41" t="str">
        <f>IF(COUNTBLANK('Kar 7'!$D$15:$AG$15)=30,"",COUNTIF('Kar 7'!$D$15:$AG$15,3))</f>
        <v/>
      </c>
      <c r="N93" s="3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ht="21" x14ac:dyDescent="0.25">
      <c r="A94" s="5"/>
      <c r="B94" s="5"/>
      <c r="C94" s="5"/>
      <c r="D94" s="3"/>
      <c r="E94" s="35">
        <v>8</v>
      </c>
      <c r="F94" s="32" t="str">
        <f>IF(COUNTBLANK('Kar 8'!$D$20:$AG$20)=30,"",COUNTIF('Kar 8'!$D$20:$AG$20,0))</f>
        <v/>
      </c>
      <c r="G94" s="32" t="str">
        <f>IF(COUNTBLANK('Kar 8'!$D$20:$AG$20)=30,"",COUNTIF('Kar 8'!$D$20:$AG$20,1))</f>
        <v/>
      </c>
      <c r="H94" s="32" t="str">
        <f>IF(COUNTBLANK('Kar 8'!$D$20:$AG$20)=30,"",COUNTIF('Kar 8'!$D$20:$AG$20,2))</f>
        <v/>
      </c>
      <c r="I94" s="45" t="str">
        <f>IF(COUNTBLANK('Kar 8'!$D$20:$AG$20)=30,"",COUNTIF('Kar 8'!$D$20:$AG$20,3))</f>
        <v/>
      </c>
      <c r="J94" s="32" t="str">
        <f>IF(COUNTBLANK('Kar 8'!$D$15:$AG$15)=30,"",COUNTIF('Kar 8'!$D$15:$AG$15,0))</f>
        <v/>
      </c>
      <c r="K94" s="32" t="str">
        <f>IF(COUNTBLANK('Kar 8'!$D$15:$AG$15)=30,"",COUNTIF('Kar 8'!$D$15:$AG$15,1))</f>
        <v/>
      </c>
      <c r="L94" s="32" t="str">
        <f>IF(COUNTBLANK('Kar 8'!$D$15:$AG$15)=30,"",COUNTIF('Kar 8'!$D$15:$AG$15,2))</f>
        <v/>
      </c>
      <c r="M94" s="41" t="str">
        <f>IF(COUNTBLANK('Kar 8'!$D$15:$AG$15)=30,"",COUNTIF('Kar 8'!$D$15:$AG$15,3))</f>
        <v/>
      </c>
      <c r="N94" s="3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21" x14ac:dyDescent="0.25">
      <c r="A95" s="5"/>
      <c r="B95" s="5"/>
      <c r="C95" s="5"/>
      <c r="D95" s="3"/>
      <c r="E95" s="35">
        <v>9</v>
      </c>
      <c r="F95" s="32" t="str">
        <f>IF(COUNTBLANK('Kar 9'!$D$20:$AG$20)=30,"",COUNTIF('Kar 9'!$D$20:$AG$20,0))</f>
        <v/>
      </c>
      <c r="G95" s="32" t="str">
        <f>IF(COUNTBLANK('Kar 9'!$D$20:$AG$20)=30,"",COUNTIF('Kar 9'!$D$20:$AG$20,1))</f>
        <v/>
      </c>
      <c r="H95" s="32" t="str">
        <f>IF(COUNTBLANK('Kar 9'!$D$20:$AG$20)=30,"",COUNTIF('Kar 9'!$D$20:$AG$20,2))</f>
        <v/>
      </c>
      <c r="I95" s="45" t="str">
        <f>IF(COUNTBLANK('Kar 9'!$D$20:$AG$20)=30,"",COUNTIF('Kar 9'!$D$20:$AG$20,3))</f>
        <v/>
      </c>
      <c r="J95" s="32" t="str">
        <f>IF(COUNTBLANK('Kar 9'!$D$15:$AG$15)=30,"",COUNTIF('Kar 9'!$D$15:$AG$15,0))</f>
        <v/>
      </c>
      <c r="K95" s="32" t="str">
        <f>IF(COUNTBLANK('Kar 9'!$D$15:$AG$15)=30,"",COUNTIF('Kar 9'!$D$15:$AG$15,1))</f>
        <v/>
      </c>
      <c r="L95" s="32" t="str">
        <f>IF(COUNTBLANK('Kar 9'!$D$15:$AG$15)=30,"",COUNTIF('Kar 9'!$D$15:$AG$15,2))</f>
        <v/>
      </c>
      <c r="M95" s="41" t="str">
        <f>IF(COUNTBLANK('Kar 9'!$D$15:$AG$15)=30,"",COUNTIF('Kar 9'!$D$15:$AG$15,3))</f>
        <v/>
      </c>
      <c r="N95" s="3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21" x14ac:dyDescent="0.25">
      <c r="A96" s="5"/>
      <c r="B96" s="5"/>
      <c r="C96" s="5"/>
      <c r="D96" s="3"/>
      <c r="E96" s="35">
        <v>10</v>
      </c>
      <c r="F96" s="32" t="str">
        <f>IF(COUNTBLANK('Kar 10'!$D$20:$AG$20)=30,"",COUNTIF('Kar 10'!$D$20:$AG$20,0))</f>
        <v/>
      </c>
      <c r="G96" s="32" t="str">
        <f>IF(COUNTBLANK('Kar 10'!$D$20:$AG$20)=30,"",COUNTIF('Kar 10'!$D$20:$AG$20,1))</f>
        <v/>
      </c>
      <c r="H96" s="32" t="str">
        <f>IF(COUNTBLANK('Kar 10'!$D$20:$AG$20)=30,"",COUNTIF('Kar 10'!$D$20:$AG$20,2))</f>
        <v/>
      </c>
      <c r="I96" s="45" t="str">
        <f>IF(COUNTBLANK('Kar 10'!$D$20:$AG$20)=30,"",COUNTIF('Kar 10'!$D$20:$AG$20,3))</f>
        <v/>
      </c>
      <c r="J96" s="32" t="str">
        <f>IF(COUNTBLANK('Kar 10'!$D$15:$AG$15)=30,"",COUNTIF('Kar 10'!$D$15:$AG$15,0))</f>
        <v/>
      </c>
      <c r="K96" s="32" t="str">
        <f>IF(COUNTBLANK('Kar 10'!$D$15:$AG$15)=30,"",COUNTIF('Kar 10'!$D$15:$AG$15,1))</f>
        <v/>
      </c>
      <c r="L96" s="32" t="str">
        <f>IF(COUNTBLANK('Kar 10'!$D$15:$AG$15)=30,"",COUNTIF('Kar 10'!$D$15:$AG$15,2))</f>
        <v/>
      </c>
      <c r="M96" s="41" t="str">
        <f>IF(COUNTBLANK('Kar 10'!$D$15:$AG$15)=30,"",COUNTIF('Kar 10'!$D$15:$AG$15,3))</f>
        <v/>
      </c>
      <c r="N96" s="3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21" x14ac:dyDescent="0.25">
      <c r="A97" s="5"/>
      <c r="B97" s="5"/>
      <c r="C97" s="5"/>
      <c r="D97" s="3"/>
      <c r="E97" s="35">
        <v>11</v>
      </c>
      <c r="F97" s="32" t="str">
        <f>IF(COUNTBLANK('Kar 11'!$D$20:$AG$20)=30,"",COUNTIF('Kar 11'!$D$20:$AG$20,0))</f>
        <v/>
      </c>
      <c r="G97" s="32" t="str">
        <f>IF(COUNTBLANK('Kar 11'!$D$20:$AG$20)=30,"",COUNTIF('Kar 11'!$D$20:$AG$20,1))</f>
        <v/>
      </c>
      <c r="H97" s="32" t="str">
        <f>IF(COUNTBLANK('Kar 11'!$D$20:$AG$20)=30,"",COUNTIF('Kar 11'!$D$20:$AG$20,2))</f>
        <v/>
      </c>
      <c r="I97" s="45" t="str">
        <f>IF(COUNTBLANK('Kar 11'!$D$20:$AG$20)=30,"",COUNTIF('Kar 11'!$D$20:$AG$20,3))</f>
        <v/>
      </c>
      <c r="J97" s="32" t="str">
        <f>IF(COUNTBLANK('Kar 11'!$D$15:$AG$15)=30,"",COUNTIF('Kar 11'!$D$15:$AG$15,0))</f>
        <v/>
      </c>
      <c r="K97" s="32" t="str">
        <f>IF(COUNTBLANK('Kar 11'!$D$15:$AG$15)=30,"",COUNTIF('Kar 11'!$D$15:$AG$15,1))</f>
        <v/>
      </c>
      <c r="L97" s="32" t="str">
        <f>IF(COUNTBLANK('Kar 11'!$D$15:$AG$15)=30,"",COUNTIF('Kar 11'!$D$15:$AG$15,2))</f>
        <v/>
      </c>
      <c r="M97" s="41" t="str">
        <f>IF(COUNTBLANK('Kar 11'!$D$15:$AG$15)=30,"",COUNTIF('Kar 11'!$D$15:$AG$15,3))</f>
        <v/>
      </c>
      <c r="N97" s="3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21" x14ac:dyDescent="0.25">
      <c r="A98" s="5"/>
      <c r="B98" s="5"/>
      <c r="C98" s="5"/>
      <c r="D98" s="3"/>
      <c r="E98" s="35">
        <v>12</v>
      </c>
      <c r="F98" s="32" t="str">
        <f>IF(COUNTBLANK('Kar 12'!$D$20:$AG$20)=30,"",COUNTIF('Kar 12'!$D$20:$AG$20,0))</f>
        <v/>
      </c>
      <c r="G98" s="32" t="str">
        <f>IF(COUNTBLANK('Kar 12'!$D$20:$AG$20)=30,"",COUNTIF('Kar 12'!$D$20:$AG$20,1))</f>
        <v/>
      </c>
      <c r="H98" s="32" t="str">
        <f>IF(COUNTBLANK('Kar 12'!$D$20:$AG$20)=30,"",COUNTIF('Kar 12'!$D$20:$AG$20,2))</f>
        <v/>
      </c>
      <c r="I98" s="45" t="str">
        <f>IF(COUNTBLANK('Kar 12'!$D$20:$AG$20)=30,"",COUNTIF('Kar 12'!$D$20:$AG$20,3))</f>
        <v/>
      </c>
      <c r="J98" s="32" t="str">
        <f>IF(COUNTBLANK('Kar 12'!$D$15:$AG$15)=30,"",COUNTIF('Kar 12'!$D$15:$AG$15,0))</f>
        <v/>
      </c>
      <c r="K98" s="32" t="str">
        <f>IF(COUNTBLANK('Kar 12'!$D$15:$AG$15)=30,"",COUNTIF('Kar 12'!$D$15:$AG$15,1))</f>
        <v/>
      </c>
      <c r="L98" s="32" t="str">
        <f>IF(COUNTBLANK('Kar 12'!$D$15:$AG$15)=30,"",COUNTIF('Kar 12'!$D$15:$AG$15,2))</f>
        <v/>
      </c>
      <c r="M98" s="41" t="str">
        <f>IF(COUNTBLANK('Kar 12'!$D$15:$AG$15)=30,"",COUNTIF('Kar 12'!$D$15:$AG$15,3))</f>
        <v/>
      </c>
      <c r="N98" s="3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21" x14ac:dyDescent="0.25">
      <c r="A99" s="5"/>
      <c r="B99" s="5"/>
      <c r="C99" s="5"/>
      <c r="D99" s="3"/>
      <c r="E99" s="35">
        <v>13</v>
      </c>
      <c r="F99" s="32" t="str">
        <f>IF(COUNTBLANK('Kar 13'!$D$20:$AG$20)=30,"",COUNTIF('Kar 13'!$D$20:$AG$20,0))</f>
        <v/>
      </c>
      <c r="G99" s="32" t="str">
        <f>IF(COUNTBLANK('Kar 13'!$D$20:$AG$20)=30,"",COUNTIF('Kar 13'!$D$20:$AG$20,1))</f>
        <v/>
      </c>
      <c r="H99" s="32" t="str">
        <f>IF(COUNTBLANK('Kar 13'!$D$20:$AG$20)=30,"",COUNTIF('Kar 13'!$D$20:$AG$20,2))</f>
        <v/>
      </c>
      <c r="I99" s="45" t="str">
        <f>IF(COUNTBLANK('Kar 13'!$D$20:$AG$20)=30,"",COUNTIF('Kar 13'!$D$20:$AG$20,3))</f>
        <v/>
      </c>
      <c r="J99" s="32" t="str">
        <f>IF(COUNTBLANK('Kar 13'!$D$15:$AG$15)=30,"",COUNTIF('Kar 13'!$D$15:$AG$15,0))</f>
        <v/>
      </c>
      <c r="K99" s="32" t="str">
        <f>IF(COUNTBLANK('Kar 13'!$D$15:$AG$15)=30,"",COUNTIF('Kar 13'!$D$15:$AG$15,1))</f>
        <v/>
      </c>
      <c r="L99" s="32" t="str">
        <f>IF(COUNTBLANK('Kar 13'!$D$15:$AG$15)=30,"",COUNTIF('Kar 13'!$D$15:$AG$15,2))</f>
        <v/>
      </c>
      <c r="M99" s="41" t="str">
        <f>IF(COUNTBLANK('Kar 13'!$D$15:$AG$15)=30,"",COUNTIF('Kar 13'!$D$15:$AG$15,3))</f>
        <v/>
      </c>
      <c r="N99" s="3"/>
      <c r="O99" s="5"/>
      <c r="P99" s="5"/>
      <c r="Q99" s="5"/>
      <c r="R99" s="5"/>
      <c r="S99" s="5"/>
      <c r="T99" s="5"/>
      <c r="U99" s="5"/>
    </row>
    <row r="100" spans="1:24" ht="21" x14ac:dyDescent="0.25">
      <c r="A100" s="5"/>
      <c r="B100" s="5"/>
      <c r="C100" s="5"/>
      <c r="D100" s="3"/>
      <c r="E100" s="35">
        <v>14</v>
      </c>
      <c r="F100" s="32" t="str">
        <f>IF(COUNTBLANK('Kar 14'!$D$20:$AG$20)=30,"",COUNTIF('Kar 14'!$D$20:$AG$20,0))</f>
        <v/>
      </c>
      <c r="G100" s="32" t="str">
        <f>IF(COUNTBLANK('Kar 14'!$D$20:$AG$20)=30,"",COUNTIF('Kar 14'!$D$20:$AG$20,1))</f>
        <v/>
      </c>
      <c r="H100" s="32" t="str">
        <f>IF(COUNTBLANK('Kar 14'!$D$20:$AG$20)=30,"",COUNTIF('Kar 14'!$D$20:$AG$20,2))</f>
        <v/>
      </c>
      <c r="I100" s="45" t="str">
        <f>IF(COUNTBLANK('Kar 14'!$D$20:$AG$20)=30,"",COUNTIF('Kar 14'!$D$20:$AG$20,3))</f>
        <v/>
      </c>
      <c r="J100" s="32" t="str">
        <f>IF(COUNTBLANK('Kar 14'!$D$15:$AG$15)=30,"",COUNTIF('Kar 14'!$D$15:$AG$15,0))</f>
        <v/>
      </c>
      <c r="K100" s="32" t="str">
        <f>IF(COUNTBLANK('Kar 14'!$D$15:$AG$15)=30,"",COUNTIF('Kar 14'!$D$15:$AG$15,1))</f>
        <v/>
      </c>
      <c r="L100" s="32" t="str">
        <f>IF(COUNTBLANK('Kar 14'!$D$15:$AG$15)=30,"",COUNTIF('Kar 14'!$D$15:$AG$15,2))</f>
        <v/>
      </c>
      <c r="M100" s="41" t="str">
        <f>IF(COUNTBLANK('Kar 14'!$D$15:$AG$15)=30,"",COUNTIF('Kar 14'!$D$15:$AG$15,3))</f>
        <v/>
      </c>
      <c r="N100" s="3"/>
      <c r="O100" s="5"/>
      <c r="P100" s="5"/>
      <c r="Q100" s="5"/>
      <c r="R100" s="5"/>
      <c r="S100" s="5"/>
      <c r="T100" s="5"/>
      <c r="U100" s="5"/>
    </row>
    <row r="101" spans="1:24" ht="21.75" thickBot="1" x14ac:dyDescent="0.3">
      <c r="A101" s="5"/>
      <c r="B101" s="5"/>
      <c r="C101" s="5"/>
      <c r="D101" s="3"/>
      <c r="E101" s="30">
        <v>15</v>
      </c>
      <c r="F101" s="32" t="str">
        <f>IF(COUNTBLANK('Kar 15'!$D$20:$AG$20)=30,"",COUNTIF('Kar 15'!$D$20:$AG$20,0))</f>
        <v/>
      </c>
      <c r="G101" s="32" t="str">
        <f>IF(COUNTBLANK('Kar 15'!$D$20:$AG$20)=30,"",COUNTIF('Kar 15'!$D$20:$AG$20,1))</f>
        <v/>
      </c>
      <c r="H101" s="32" t="str">
        <f>IF(COUNTBLANK('Kar 15'!$D$20:$AG$20)=30,"",COUNTIF('Kar 15'!$D$20:$AG$20,2))</f>
        <v/>
      </c>
      <c r="I101" s="45" t="str">
        <f>IF(COUNTBLANK('Kar 15'!$D$20:$AG$20)=30,"",COUNTIF('Kar 15'!$D$20:$AG$20,3))</f>
        <v/>
      </c>
      <c r="J101" s="32" t="str">
        <f>IF(COUNTBLANK('Kar 15'!$D$15:$AG$15)=30,"",COUNTIF('Kar 15'!$D$15:$AG$15,0))</f>
        <v/>
      </c>
      <c r="K101" s="32" t="str">
        <f>IF(COUNTBLANK('Kar 15'!$D$15:$AG$15)=30,"",COUNTIF('Kar 15'!$D$15:$AG$15,1))</f>
        <v/>
      </c>
      <c r="L101" s="32" t="str">
        <f>IF(COUNTBLANK('Kar 15'!$D$15:$AG$15)=30,"",COUNTIF('Kar 15'!$D$15:$AG$15,2))</f>
        <v/>
      </c>
      <c r="M101" s="41" t="str">
        <f>IF(COUNTBLANK('Kar 15'!$D$15:$AG$15)=30,"",COUNTIF('Kar 15'!$D$15:$AG$15,3))</f>
        <v/>
      </c>
      <c r="N101" s="3"/>
      <c r="O101" s="5"/>
      <c r="P101" s="5"/>
      <c r="Q101" s="5"/>
      <c r="R101" s="5"/>
      <c r="S101" s="5"/>
      <c r="T101" s="5"/>
      <c r="U101" s="5"/>
    </row>
    <row r="102" spans="1:24" ht="21.75" thickBot="1" x14ac:dyDescent="0.3">
      <c r="A102" s="5"/>
      <c r="B102" s="5"/>
      <c r="C102" s="5"/>
      <c r="D102" s="3"/>
      <c r="E102" s="36" t="s">
        <v>6</v>
      </c>
      <c r="F102" s="37">
        <f t="shared" ref="F102:I102" si="6">SUM(F87:F101)</f>
        <v>0</v>
      </c>
      <c r="G102" s="38">
        <f t="shared" si="6"/>
        <v>0</v>
      </c>
      <c r="H102" s="39">
        <f t="shared" si="6"/>
        <v>0</v>
      </c>
      <c r="I102" s="40">
        <f t="shared" si="6"/>
        <v>0</v>
      </c>
      <c r="J102" s="37">
        <f>SUM(J87:J101)</f>
        <v>0</v>
      </c>
      <c r="K102" s="38">
        <f t="shared" ref="K102:M102" si="7">SUM(K87:K101)</f>
        <v>0</v>
      </c>
      <c r="L102" s="39">
        <f t="shared" si="7"/>
        <v>0</v>
      </c>
      <c r="M102" s="40">
        <f t="shared" si="7"/>
        <v>0</v>
      </c>
      <c r="N102" s="3"/>
      <c r="O102" s="5"/>
      <c r="P102" s="5"/>
      <c r="Q102" s="5"/>
      <c r="R102" s="5"/>
      <c r="S102" s="5"/>
      <c r="T102" s="5"/>
      <c r="U102" s="5"/>
    </row>
    <row r="103" spans="1:24" ht="19.5" thickBot="1" x14ac:dyDescent="0.3">
      <c r="A103" s="5"/>
      <c r="B103" s="5"/>
      <c r="C103" s="5"/>
      <c r="D103" s="3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5"/>
      <c r="P103" s="5"/>
      <c r="Q103" s="5"/>
      <c r="R103" s="5"/>
      <c r="S103" s="5"/>
      <c r="T103" s="5"/>
      <c r="U103" s="5"/>
    </row>
    <row r="104" spans="1:24" ht="18.75" customHeight="1" x14ac:dyDescent="0.25">
      <c r="A104" s="5"/>
      <c r="B104" s="5"/>
      <c r="C104" s="5"/>
      <c r="D104" s="3"/>
      <c r="E104" s="389" t="s">
        <v>4</v>
      </c>
      <c r="F104" s="384" t="s">
        <v>92</v>
      </c>
      <c r="G104" s="384"/>
      <c r="H104" s="384"/>
      <c r="I104" s="385"/>
      <c r="J104" s="383" t="s">
        <v>93</v>
      </c>
      <c r="K104" s="384"/>
      <c r="L104" s="384"/>
      <c r="M104" s="385"/>
      <c r="N104" s="3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ht="18.75" customHeight="1" x14ac:dyDescent="0.25">
      <c r="A105" s="5"/>
      <c r="B105" s="5"/>
      <c r="C105" s="5"/>
      <c r="D105" s="3"/>
      <c r="E105" s="390"/>
      <c r="F105" s="387"/>
      <c r="G105" s="387"/>
      <c r="H105" s="387"/>
      <c r="I105" s="388"/>
      <c r="J105" s="386"/>
      <c r="K105" s="387"/>
      <c r="L105" s="387"/>
      <c r="M105" s="388"/>
      <c r="N105" s="3"/>
      <c r="O105" s="5"/>
      <c r="P105" s="5"/>
      <c r="Q105" s="5"/>
      <c r="R105" s="5"/>
      <c r="S105" s="5"/>
      <c r="T105" s="5"/>
      <c r="U105" s="5"/>
      <c r="V105" s="5"/>
      <c r="W105" s="5"/>
      <c r="X105" s="5"/>
    </row>
    <row r="106" spans="1:24" ht="42.75" thickBot="1" x14ac:dyDescent="0.3">
      <c r="A106" s="5"/>
      <c r="B106" s="5"/>
      <c r="C106" s="5"/>
      <c r="D106" s="3"/>
      <c r="E106" s="391"/>
      <c r="F106" s="48" t="s">
        <v>111</v>
      </c>
      <c r="G106" s="49" t="s">
        <v>110</v>
      </c>
      <c r="H106" s="49" t="s">
        <v>112</v>
      </c>
      <c r="I106" s="50" t="s">
        <v>113</v>
      </c>
      <c r="J106" s="48" t="s">
        <v>111</v>
      </c>
      <c r="K106" s="49" t="s">
        <v>110</v>
      </c>
      <c r="L106" s="49" t="s">
        <v>112</v>
      </c>
      <c r="M106" s="50" t="s">
        <v>113</v>
      </c>
      <c r="N106" s="3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21" x14ac:dyDescent="0.25">
      <c r="A107" s="5"/>
      <c r="B107" s="5"/>
      <c r="C107" s="5"/>
      <c r="D107" s="3"/>
      <c r="E107" s="30">
        <v>1</v>
      </c>
      <c r="F107" s="46" t="str">
        <f>IF(COUNTBLANK('Kar 1'!$D$22:$AG$22)=30,"",COUNTIF('Kar 1'!$D$22:$AG$22,0))</f>
        <v/>
      </c>
      <c r="G107" s="46" t="str">
        <f>IF(COUNTBLANK('Kar 1'!$D$22:$AG$22)=30,"",COUNTIF('Kar 1'!$D$22:$AG$22,1))</f>
        <v/>
      </c>
      <c r="H107" s="46" t="str">
        <f>IF(COUNTBLANK('Kar 1'!$D$22:$AG$22)=30,"",COUNTIF('Kar 1'!$D$22:$AG$22,2))</f>
        <v/>
      </c>
      <c r="I107" s="46" t="str">
        <f>IF(COUNTBLANK('Kar 1'!$D$22:$AG$22)=30,"",COUNTIF('Kar 1'!$D$22:$AG$22,3))</f>
        <v/>
      </c>
      <c r="J107" s="46" t="str">
        <f>IF(COUNTBLANK('Kar 1'!$D$21:$AG$21)=30,"",COUNTIF('Kar 1'!$D$21:$AG$21,0))</f>
        <v/>
      </c>
      <c r="K107" s="46" t="str">
        <f>IF(COUNTBLANK('Kar 1'!$D$21:$AG$21)=30,"",COUNTIF('Kar 1'!$D$21:$AG$21,1))</f>
        <v/>
      </c>
      <c r="L107" s="46" t="str">
        <f>IF(COUNTBLANK('Kar 1'!$D$21:$AG$21)=30,"",COUNTIF('Kar 1'!$D$21:$AG$21,2))</f>
        <v/>
      </c>
      <c r="M107" s="47" t="str">
        <f>IF(COUNTBLANK('Kar 1'!$D$21:$AG$21)=30,"",COUNTIF('Kar 1'!$D$21:$AG$21,3))</f>
        <v/>
      </c>
      <c r="N107" s="3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21" x14ac:dyDescent="0.25">
      <c r="A108" s="5"/>
      <c r="B108" s="5"/>
      <c r="C108" s="5"/>
      <c r="D108" s="3"/>
      <c r="E108" s="35">
        <v>2</v>
      </c>
      <c r="F108" s="32" t="str">
        <f>IF(COUNTBLANK('Kar 2'!$D$22:$AG$22)=30,"",COUNTIF('Kar 2'!$D$22:$AG$22,0))</f>
        <v/>
      </c>
      <c r="G108" s="32" t="str">
        <f>IF(COUNTBLANK('Kar 2'!$D$22:$AG$22)=30,"",COUNTIF('Kar 2'!$D$22:$AG$22,1))</f>
        <v/>
      </c>
      <c r="H108" s="32" t="str">
        <f>IF(COUNTBLANK('Kar 2'!$D$22:$AG$22)=30,"",COUNTIF('Kar 2'!$D$22:$AG$22,2))</f>
        <v/>
      </c>
      <c r="I108" s="32" t="str">
        <f>IF(COUNTBLANK('Kar 2'!$D$22:$AG$22)=30,"",COUNTIF('Kar 2'!$D$22:$AG$22,3))</f>
        <v/>
      </c>
      <c r="J108" s="32" t="str">
        <f>IF(COUNTBLANK('Kar 2'!$D$21:$AG$21)=30,"",COUNTIF('Kar 2'!$D$21:$AG$21,0))</f>
        <v/>
      </c>
      <c r="K108" s="32" t="str">
        <f>IF(COUNTBLANK('Kar 2'!$D$21:$AG$21)=30,"",COUNTIF('Kar 2'!$D$21:$AG$21,1))</f>
        <v/>
      </c>
      <c r="L108" s="32" t="str">
        <f>IF(COUNTBLANK('Kar 2'!$D$21:$AG$21)=30,"",COUNTIF('Kar 2'!$D$21:$AG$21,2))</f>
        <v/>
      </c>
      <c r="M108" s="41" t="str">
        <f>IF(COUNTBLANK('Kar 2'!$D$21:$AG$21)=30,"",COUNTIF('Kar 2'!$D$21:$AG$21,3))</f>
        <v/>
      </c>
      <c r="N108" s="3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21" x14ac:dyDescent="0.25">
      <c r="A109" s="5"/>
      <c r="B109" s="5"/>
      <c r="C109" s="5"/>
      <c r="D109" s="3"/>
      <c r="E109" s="35">
        <v>3</v>
      </c>
      <c r="F109" s="32" t="str">
        <f>IF(COUNTBLANK('Kar 3'!$D$22:$AG$22)=30,"",COUNTIF('Kar 3'!$D$22:$AG$22,0))</f>
        <v/>
      </c>
      <c r="G109" s="32" t="str">
        <f>IF(COUNTBLANK('Kar 3'!$D$22:$AG$22)=30,"",COUNTIF('Kar 3'!$D$22:$AG$22,1))</f>
        <v/>
      </c>
      <c r="H109" s="32" t="str">
        <f>IF(COUNTBLANK('Kar 3'!$D$22:$AG$22)=30,"",COUNTIF('Kar 3'!$D$22:$AG$22,2))</f>
        <v/>
      </c>
      <c r="I109" s="32" t="str">
        <f>IF(COUNTBLANK('Kar 3'!$D$22:$AG$22)=30,"",COUNTIF('Kar 3'!$D$22:$AG$22,3))</f>
        <v/>
      </c>
      <c r="J109" s="32" t="str">
        <f>IF(COUNTBLANK('Kar 3'!$D$21:$AG$21)=30,"",COUNTIF('Kar 3'!$D$21:$AG$21,0))</f>
        <v/>
      </c>
      <c r="K109" s="32" t="str">
        <f>IF(COUNTBLANK('Kar 3'!$D$21:$AG$21)=30,"",COUNTIF('Kar 3'!$D$21:$AG$21,1))</f>
        <v/>
      </c>
      <c r="L109" s="32" t="str">
        <f>IF(COUNTBLANK('Kar 3'!$D$21:$AG$21)=30,"",COUNTIF('Kar 3'!$D$21:$AG$21,2))</f>
        <v/>
      </c>
      <c r="M109" s="41" t="str">
        <f>IF(COUNTBLANK('Kar 3'!$D$21:$AG$21)=30,"",COUNTIF('Kar 3'!$D$21:$AG$21,3))</f>
        <v/>
      </c>
      <c r="N109" s="3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21" x14ac:dyDescent="0.25">
      <c r="A110" s="5"/>
      <c r="B110" s="5"/>
      <c r="C110" s="5"/>
      <c r="D110" s="3"/>
      <c r="E110" s="35">
        <v>4</v>
      </c>
      <c r="F110" s="32" t="str">
        <f>IF(COUNTBLANK('Kar 4'!$D$22:$AG$22)=30,"",COUNTIF('Kar 4'!$D$22:$AG$22,0))</f>
        <v/>
      </c>
      <c r="G110" s="32" t="str">
        <f>IF(COUNTBLANK('Kar 4'!$D$22:$AG$22)=30,"",COUNTIF('Kar 4'!$D$22:$AG$22,1))</f>
        <v/>
      </c>
      <c r="H110" s="32" t="str">
        <f>IF(COUNTBLANK('Kar 4'!$D$22:$AG$22)=30,"",COUNTIF('Kar 4'!$D$22:$AG$22,2))</f>
        <v/>
      </c>
      <c r="I110" s="32" t="str">
        <f>IF(COUNTBLANK('Kar 4'!$D$22:$AG$22)=30,"",COUNTIF('Kar 4'!$D$22:$AG$22,3))</f>
        <v/>
      </c>
      <c r="J110" s="32" t="str">
        <f>IF(COUNTBLANK('Kar 4'!$D$21:$AG$21)=30,"",COUNTIF('Kar 4'!$D$21:$AG$21,0))</f>
        <v/>
      </c>
      <c r="K110" s="32" t="str">
        <f>IF(COUNTBLANK('Kar 4'!$D$21:$AG$21)=30,"",COUNTIF('Kar 4'!$D$21:$AG$21,1))</f>
        <v/>
      </c>
      <c r="L110" s="32" t="str">
        <f>IF(COUNTBLANK('Kar 4'!$D$21:$AG$21)=30,"",COUNTIF('Kar 4'!$D$21:$AG$21,2))</f>
        <v/>
      </c>
      <c r="M110" s="41" t="str">
        <f>IF(COUNTBLANK('Kar 4'!$D$21:$AG$21)=30,"",COUNTIF('Kar 4'!$D$21:$AG$21,3))</f>
        <v/>
      </c>
      <c r="N110" s="3"/>
      <c r="O110" s="5"/>
      <c r="P110" s="5"/>
      <c r="Q110" s="5"/>
      <c r="R110" s="5"/>
      <c r="S110" s="5"/>
      <c r="T110" s="5"/>
      <c r="U110" s="5"/>
      <c r="V110" s="5"/>
      <c r="W110" s="5"/>
      <c r="X110" s="5"/>
    </row>
    <row r="111" spans="1:24" ht="21" x14ac:dyDescent="0.25">
      <c r="A111" s="5"/>
      <c r="B111" s="5"/>
      <c r="C111" s="5"/>
      <c r="D111" s="3"/>
      <c r="E111" s="35">
        <v>5</v>
      </c>
      <c r="F111" s="32" t="str">
        <f>IF(COUNTBLANK('Kar 5'!$D$22:$AG$22)=30,"",COUNTIF('Kar 5'!$D$22:$AG$22,0))</f>
        <v/>
      </c>
      <c r="G111" s="32" t="str">
        <f>IF(COUNTBLANK('Kar 5'!$D$22:$AG$22)=30,"",COUNTIF('Kar 5'!$D$22:$AG$22,1))</f>
        <v/>
      </c>
      <c r="H111" s="32" t="str">
        <f>IF(COUNTBLANK('Kar 5'!$D$22:$AG$22)=30,"",COUNTIF('Kar 5'!$D$22:$AG$22,2))</f>
        <v/>
      </c>
      <c r="I111" s="32" t="str">
        <f>IF(COUNTBLANK('Kar 5'!$D$22:$AG$22)=30,"",COUNTIF('Kar 5'!$D$22:$AG$22,3))</f>
        <v/>
      </c>
      <c r="J111" s="32" t="str">
        <f>IF(COUNTBLANK('Kar 5'!$D$21:$AG$21)=30,"",COUNTIF('Kar 5'!$D$21:$AG$21,0))</f>
        <v/>
      </c>
      <c r="K111" s="32" t="str">
        <f>IF(COUNTBLANK('Kar 5'!$D$21:$AG$21)=30,"",COUNTIF('Kar 5'!$D$21:$AG$21,1))</f>
        <v/>
      </c>
      <c r="L111" s="32" t="str">
        <f>IF(COUNTBLANK('Kar 5'!$D$21:$AG$21)=30,"",COUNTIF('Kar 5'!$D$21:$AG$21,2))</f>
        <v/>
      </c>
      <c r="M111" s="41" t="str">
        <f>IF(COUNTBLANK('Kar 5'!$D$21:$AG$21)=30,"",COUNTIF('Kar 5'!$D$21:$AG$21,3))</f>
        <v/>
      </c>
      <c r="N111" s="3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21" x14ac:dyDescent="0.25">
      <c r="A112" s="5"/>
      <c r="B112" s="5"/>
      <c r="C112" s="5"/>
      <c r="D112" s="3"/>
      <c r="E112" s="35">
        <v>6</v>
      </c>
      <c r="F112" s="32" t="str">
        <f>IF(COUNTBLANK('Kar 6'!$D$22:$AG$22)=30,"",COUNTIF('Kar 6'!$D$22:$AG$22,0))</f>
        <v/>
      </c>
      <c r="G112" s="32" t="str">
        <f>IF(COUNTBLANK('Kar 6'!$D$22:$AG$22)=30,"",COUNTIF('Kar 6'!$D$22:$AG$22,1))</f>
        <v/>
      </c>
      <c r="H112" s="32" t="str">
        <f>IF(COUNTBLANK('Kar 6'!$D$22:$AG$22)=30,"",COUNTIF('Kar 6'!$D$22:$AG$22,2))</f>
        <v/>
      </c>
      <c r="I112" s="32" t="str">
        <f>IF(COUNTBLANK('Kar 6'!$D$22:$AG$22)=30,"",COUNTIF('Kar 6'!$D$22:$AG$22,3))</f>
        <v/>
      </c>
      <c r="J112" s="32" t="str">
        <f>IF(COUNTBLANK('Kar 6'!$D$21:$AG$21)=30,"",COUNTIF('Kar 6'!$D$21:$AG$21,0))</f>
        <v/>
      </c>
      <c r="K112" s="32" t="str">
        <f>IF(COUNTBLANK('Kar 6'!$D$21:$AG$21)=30,"",COUNTIF('Kar 6'!$D$21:$AG$21,1))</f>
        <v/>
      </c>
      <c r="L112" s="32" t="str">
        <f>IF(COUNTBLANK('Kar 6'!$D$21:$AG$21)=30,"",COUNTIF('Kar 6'!$D$21:$AG$21,2))</f>
        <v/>
      </c>
      <c r="M112" s="41" t="str">
        <f>IF(COUNTBLANK('Kar 6'!$D$21:$AG$21)=30,"",COUNTIF('Kar 6'!$D$21:$AG$21,3))</f>
        <v/>
      </c>
      <c r="N112" s="3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1:24" ht="21" x14ac:dyDescent="0.25">
      <c r="A113" s="5"/>
      <c r="B113" s="5"/>
      <c r="C113" s="5"/>
      <c r="D113" s="3"/>
      <c r="E113" s="35">
        <v>7</v>
      </c>
      <c r="F113" s="32" t="str">
        <f>IF(COUNTBLANK('Kar 7'!$D$22:$AG$22)=30,"",COUNTIF('Kar 7'!$D$22:$AG$22,0))</f>
        <v/>
      </c>
      <c r="G113" s="32" t="str">
        <f>IF(COUNTBLANK('Kar 7'!$D$22:$AG$22)=30,"",COUNTIF('Kar 7'!$D$22:$AG$22,1))</f>
        <v/>
      </c>
      <c r="H113" s="32" t="str">
        <f>IF(COUNTBLANK('Kar 7'!$D$22:$AG$22)=30,"",COUNTIF('Kar 7'!$D$22:$AG$22,2))</f>
        <v/>
      </c>
      <c r="I113" s="32" t="str">
        <f>IF(COUNTBLANK('Kar 7'!$D$22:$AG$22)=30,"",COUNTIF('Kar 7'!$D$22:$AG$22,3))</f>
        <v/>
      </c>
      <c r="J113" s="32" t="str">
        <f>IF(COUNTBLANK('Kar 7'!$D$21:$AG$21)=30,"",COUNTIF('Kar 7'!$D$21:$AG$21,0))</f>
        <v/>
      </c>
      <c r="K113" s="32" t="str">
        <f>IF(COUNTBLANK('Kar 7'!$D$21:$AG$21)=30,"",COUNTIF('Kar 7'!$D$21:$AG$21,1))</f>
        <v/>
      </c>
      <c r="L113" s="32" t="str">
        <f>IF(COUNTBLANK('Kar 7'!$D$21:$AG$21)=30,"",COUNTIF('Kar 7'!$D$21:$AG$21,2))</f>
        <v/>
      </c>
      <c r="M113" s="41" t="str">
        <f>IF(COUNTBLANK('Kar 7'!$D$21:$AG$21)=30,"",COUNTIF('Kar 7'!$D$21:$AG$21,3))</f>
        <v/>
      </c>
      <c r="N113" s="3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1:24" ht="21" x14ac:dyDescent="0.25">
      <c r="A114" s="5"/>
      <c r="B114" s="5"/>
      <c r="C114" s="5"/>
      <c r="D114" s="3"/>
      <c r="E114" s="35">
        <v>8</v>
      </c>
      <c r="F114" s="32" t="str">
        <f>IF(COUNTBLANK('Kar 8'!$D$22:$AG$22)=30,"",COUNTIF('Kar 8'!$D$22:$AG$22,0))</f>
        <v/>
      </c>
      <c r="G114" s="32" t="str">
        <f>IF(COUNTBLANK('Kar 8'!$D$22:$AG$22)=30,"",COUNTIF('Kar 8'!$D$22:$AG$22,1))</f>
        <v/>
      </c>
      <c r="H114" s="32" t="str">
        <f>IF(COUNTBLANK('Kar 8'!$D$22:$AG$22)=30,"",COUNTIF('Kar 8'!$D$22:$AG$22,2))</f>
        <v/>
      </c>
      <c r="I114" s="32" t="str">
        <f>IF(COUNTBLANK('Kar 8'!$D$22:$AG$22)=30,"",COUNTIF('Kar 8'!$D$22:$AG$22,3))</f>
        <v/>
      </c>
      <c r="J114" s="32" t="str">
        <f>IF(COUNTBLANK('Kar 8'!$D$21:$AG$21)=30,"",COUNTIF('Kar 8'!$D$21:$AG$21,0))</f>
        <v/>
      </c>
      <c r="K114" s="32" t="str">
        <f>IF(COUNTBLANK('Kar 8'!$D$21:$AG$21)=30,"",COUNTIF('Kar 8'!$D$21:$AG$21,1))</f>
        <v/>
      </c>
      <c r="L114" s="32" t="str">
        <f>IF(COUNTBLANK('Kar 8'!$D$21:$AG$21)=30,"",COUNTIF('Kar 8'!$D$21:$AG$21,2))</f>
        <v/>
      </c>
      <c r="M114" s="41" t="str">
        <f>IF(COUNTBLANK('Kar 8'!$D$21:$AG$21)=30,"",COUNTIF('Kar 8'!$D$21:$AG$21,3))</f>
        <v/>
      </c>
      <c r="N114" s="3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1:24" ht="21" x14ac:dyDescent="0.25">
      <c r="A115" s="5"/>
      <c r="B115" s="5"/>
      <c r="C115" s="5"/>
      <c r="D115" s="3"/>
      <c r="E115" s="35">
        <v>9</v>
      </c>
      <c r="F115" s="32" t="str">
        <f>IF(COUNTBLANK('Kar 9'!$D$22:$AG$22)=30,"",COUNTIF('Kar 9'!$D$22:$AG$22,0))</f>
        <v/>
      </c>
      <c r="G115" s="32" t="str">
        <f>IF(COUNTBLANK('Kar 9'!$D$22:$AG$22)=30,"",COUNTIF('Kar 9'!$D$22:$AG$22,1))</f>
        <v/>
      </c>
      <c r="H115" s="32" t="str">
        <f>IF(COUNTBLANK('Kar 9'!$D$22:$AG$22)=30,"",COUNTIF('Kar 9'!$D$22:$AG$22,2))</f>
        <v/>
      </c>
      <c r="I115" s="32" t="str">
        <f>IF(COUNTBLANK('Kar 9'!$D$22:$AG$22)=30,"",COUNTIF('Kar 9'!$D$22:$AG$22,3))</f>
        <v/>
      </c>
      <c r="J115" s="32" t="str">
        <f>IF(COUNTBLANK('Kar 9'!$D$21:$AG$21)=30,"",COUNTIF('Kar 9'!$D$21:$AG$21,0))</f>
        <v/>
      </c>
      <c r="K115" s="32" t="str">
        <f>IF(COUNTBLANK('Kar 9'!$D$21:$AG$21)=30,"",COUNTIF('Kar 9'!$D$21:$AG$21,1))</f>
        <v/>
      </c>
      <c r="L115" s="32" t="str">
        <f>IF(COUNTBLANK('Kar 9'!$D$21:$AG$21)=30,"",COUNTIF('Kar 9'!$D$21:$AG$21,2))</f>
        <v/>
      </c>
      <c r="M115" s="41" t="str">
        <f>IF(COUNTBLANK('Kar 9'!$D$21:$AG$21)=30,"",COUNTIF('Kar 9'!$D$21:$AG$21,3))</f>
        <v/>
      </c>
      <c r="N115" s="3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1:24" ht="21" x14ac:dyDescent="0.25">
      <c r="A116" s="5"/>
      <c r="B116" s="5"/>
      <c r="C116" s="5"/>
      <c r="D116" s="3"/>
      <c r="E116" s="35">
        <v>10</v>
      </c>
      <c r="F116" s="32" t="str">
        <f>IF(COUNTBLANK('Kar 10'!$D$22:$AG$22)=30,"",COUNTIF('Kar 10'!$D$22:$AG$22,0))</f>
        <v/>
      </c>
      <c r="G116" s="32" t="str">
        <f>IF(COUNTBLANK('Kar 10'!$D$22:$AG$22)=30,"",COUNTIF('Kar 10'!$D$22:$AG$22,1))</f>
        <v/>
      </c>
      <c r="H116" s="32" t="str">
        <f>IF(COUNTBLANK('Kar 10'!$D$22:$AG$22)=30,"",COUNTIF('Kar 10'!$D$22:$AG$22,2))</f>
        <v/>
      </c>
      <c r="I116" s="32" t="str">
        <f>IF(COUNTBLANK('Kar 10'!$D$22:$AG$22)=30,"",COUNTIF('Kar 10'!$D$22:$AG$22,3))</f>
        <v/>
      </c>
      <c r="J116" s="32" t="str">
        <f>IF(COUNTBLANK('Kar 10'!$D$21:$AG$21)=30,"",COUNTIF('Kar 10'!$D$21:$AG$21,0))</f>
        <v/>
      </c>
      <c r="K116" s="32" t="str">
        <f>IF(COUNTBLANK('Kar 10'!$D$21:$AG$21)=30,"",COUNTIF('Kar 10'!$D$21:$AG$21,1))</f>
        <v/>
      </c>
      <c r="L116" s="32" t="str">
        <f>IF(COUNTBLANK('Kar 10'!$D$21:$AG$21)=30,"",COUNTIF('Kar 10'!$D$21:$AG$21,2))</f>
        <v/>
      </c>
      <c r="M116" s="41" t="str">
        <f>IF(COUNTBLANK('Kar 10'!$D$21:$AG$21)=30,"",COUNTIF('Kar 10'!$D$21:$AG$21,3))</f>
        <v/>
      </c>
      <c r="N116" s="3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1:24" ht="21" x14ac:dyDescent="0.25">
      <c r="A117" s="5"/>
      <c r="B117" s="5"/>
      <c r="C117" s="5"/>
      <c r="D117" s="3"/>
      <c r="E117" s="35">
        <v>11</v>
      </c>
      <c r="F117" s="32" t="str">
        <f>IF(COUNTBLANK('Kar 11'!$D$22:$AG$22)=30,"",COUNTIF('Kar 11'!$D$22:$AG$22,0))</f>
        <v/>
      </c>
      <c r="G117" s="32" t="str">
        <f>IF(COUNTBLANK('Kar 11'!$D$22:$AG$22)=30,"",COUNTIF('Kar 11'!$D$22:$AG$22,1))</f>
        <v/>
      </c>
      <c r="H117" s="32" t="str">
        <f>IF(COUNTBLANK('Kar 11'!$D$22:$AG$22)=30,"",COUNTIF('Kar 11'!$D$22:$AG$22,2))</f>
        <v/>
      </c>
      <c r="I117" s="32" t="str">
        <f>IF(COUNTBLANK('Kar 11'!$D$22:$AG$22)=30,"",COUNTIF('Kar 11'!$D$22:$AG$22,3))</f>
        <v/>
      </c>
      <c r="J117" s="32" t="str">
        <f>IF(COUNTBLANK('Kar 11'!$D$21:$AG$21)=30,"",COUNTIF('Kar 11'!$D$21:$AG$21,0))</f>
        <v/>
      </c>
      <c r="K117" s="32" t="str">
        <f>IF(COUNTBLANK('Kar 11'!$D$21:$AG$21)=30,"",COUNTIF('Kar 11'!$D$21:$AG$21,1))</f>
        <v/>
      </c>
      <c r="L117" s="32" t="str">
        <f>IF(COUNTBLANK('Kar 11'!$D$21:$AG$21)=30,"",COUNTIF('Kar 11'!$D$21:$AG$21,2))</f>
        <v/>
      </c>
      <c r="M117" s="41" t="str">
        <f>IF(COUNTBLANK('Kar 11'!$D$21:$AG$21)=30,"",COUNTIF('Kar 11'!$D$21:$AG$21,3))</f>
        <v/>
      </c>
      <c r="N117" s="3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1:24" ht="21" x14ac:dyDescent="0.25">
      <c r="A118" s="5"/>
      <c r="B118" s="5"/>
      <c r="C118" s="5"/>
      <c r="D118" s="3"/>
      <c r="E118" s="35">
        <v>12</v>
      </c>
      <c r="F118" s="32" t="str">
        <f>IF(COUNTBLANK('Kar 12'!$D$22:$AG$22)=30,"",COUNTIF('Kar 12'!$D$22:$AG$22,0))</f>
        <v/>
      </c>
      <c r="G118" s="32" t="str">
        <f>IF(COUNTBLANK('Kar 12'!$D$22:$AG$22)=30,"",COUNTIF('Kar 12'!$D$22:$AG$22,1))</f>
        <v/>
      </c>
      <c r="H118" s="32" t="str">
        <f>IF(COUNTBLANK('Kar 12'!$D$22:$AG$22)=30,"",COUNTIF('Kar 12'!$D$22:$AG$22,2))</f>
        <v/>
      </c>
      <c r="I118" s="32" t="str">
        <f>IF(COUNTBLANK('Kar 12'!$D$22:$AG$22)=30,"",COUNTIF('Kar 12'!$D$22:$AG$22,3))</f>
        <v/>
      </c>
      <c r="J118" s="32" t="str">
        <f>IF(COUNTBLANK('Kar 12'!$D$21:$AG$21)=30,"",COUNTIF('Kar 12'!$D$21:$AG$21,0))</f>
        <v/>
      </c>
      <c r="K118" s="32" t="str">
        <f>IF(COUNTBLANK('Kar 12'!$D$21:$AG$21)=30,"",COUNTIF('Kar 12'!$D$21:$AG$21,1))</f>
        <v/>
      </c>
      <c r="L118" s="32" t="str">
        <f>IF(COUNTBLANK('Kar 12'!$D$21:$AG$21)=30,"",COUNTIF('Kar 12'!$D$21:$AG$21,2))</f>
        <v/>
      </c>
      <c r="M118" s="41" t="str">
        <f>IF(COUNTBLANK('Kar 12'!$D$21:$AG$21)=30,"",COUNTIF('Kar 12'!$D$21:$AG$21,3))</f>
        <v/>
      </c>
      <c r="N118" s="3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1:24" ht="21" x14ac:dyDescent="0.25">
      <c r="A119" s="5"/>
      <c r="B119" s="5"/>
      <c r="C119" s="5"/>
      <c r="D119" s="3"/>
      <c r="E119" s="35">
        <v>13</v>
      </c>
      <c r="F119" s="32" t="str">
        <f>IF(COUNTBLANK('Kar 13'!$D$22:$AG$22)=30,"",COUNTIF('Kar 13'!$D$22:$AG$22,0))</f>
        <v/>
      </c>
      <c r="G119" s="32" t="str">
        <f>IF(COUNTBLANK('Kar 13'!$D$22:$AG$22)=30,"",COUNTIF('Kar 13'!$D$22:$AG$22,1))</f>
        <v/>
      </c>
      <c r="H119" s="32" t="str">
        <f>IF(COUNTBLANK('Kar 13'!$D$22:$AG$22)=30,"",COUNTIF('Kar 13'!$D$22:$AG$22,2))</f>
        <v/>
      </c>
      <c r="I119" s="32" t="str">
        <f>IF(COUNTBLANK('Kar 13'!$D$22:$AG$22)=30,"",COUNTIF('Kar 13'!$D$22:$AG$22,3))</f>
        <v/>
      </c>
      <c r="J119" s="32" t="str">
        <f>IF(COUNTBLANK('Kar 13'!$D$21:$AG$21)=30,"",COUNTIF('Kar 13'!$D$21:$AG$21,0))</f>
        <v/>
      </c>
      <c r="K119" s="32" t="str">
        <f>IF(COUNTBLANK('Kar 13'!$D$21:$AG$21)=30,"",COUNTIF('Kar 13'!$D$21:$AG$21,1))</f>
        <v/>
      </c>
      <c r="L119" s="32" t="str">
        <f>IF(COUNTBLANK('Kar 13'!$D$21:$AG$21)=30,"",COUNTIF('Kar 13'!$D$21:$AG$21,2))</f>
        <v/>
      </c>
      <c r="M119" s="41" t="str">
        <f>IF(COUNTBLANK('Kar 13'!$D$21:$AG$21)=30,"",COUNTIF('Kar 13'!$D$21:$AG$21,3))</f>
        <v/>
      </c>
      <c r="N119" s="3"/>
      <c r="O119" s="5"/>
      <c r="P119" s="5"/>
      <c r="Q119" s="5"/>
      <c r="R119" s="5"/>
      <c r="S119" s="5"/>
      <c r="T119" s="5"/>
      <c r="U119" s="5"/>
    </row>
    <row r="120" spans="1:24" ht="21" x14ac:dyDescent="0.25">
      <c r="A120" s="5"/>
      <c r="B120" s="5"/>
      <c r="C120" s="5"/>
      <c r="D120" s="3"/>
      <c r="E120" s="35">
        <v>14</v>
      </c>
      <c r="F120" s="32" t="str">
        <f>IF(COUNTBLANK('Kar 14'!$D$22:$AG$22)=30,"",COUNTIF('Kar 14'!$D$22:$AG$22,0))</f>
        <v/>
      </c>
      <c r="G120" s="32" t="str">
        <f>IF(COUNTBLANK('Kar 14'!$D$22:$AG$22)=30,"",COUNTIF('Kar 14'!$D$22:$AG$22,1))</f>
        <v/>
      </c>
      <c r="H120" s="32" t="str">
        <f>IF(COUNTBLANK('Kar 14'!$D$22:$AG$22)=30,"",COUNTIF('Kar 14'!$D$22:$AG$22,2))</f>
        <v/>
      </c>
      <c r="I120" s="32" t="str">
        <f>IF(COUNTBLANK('Kar 14'!$D$22:$AG$22)=30,"",COUNTIF('Kar 14'!$D$22:$AG$22,3))</f>
        <v/>
      </c>
      <c r="J120" s="32" t="str">
        <f>IF(COUNTBLANK('Kar 14'!$D$21:$AG$21)=30,"",COUNTIF('Kar 14'!$D$21:$AG$21,0))</f>
        <v/>
      </c>
      <c r="K120" s="32" t="str">
        <f>IF(COUNTBLANK('Kar 14'!$D$21:$AG$21)=30,"",COUNTIF('Kar 14'!$D$21:$AG$21,1))</f>
        <v/>
      </c>
      <c r="L120" s="32" t="str">
        <f>IF(COUNTBLANK('Kar 14'!$D$21:$AG$21)=30,"",COUNTIF('Kar 14'!$D$21:$AG$21,2))</f>
        <v/>
      </c>
      <c r="M120" s="41" t="str">
        <f>IF(COUNTBLANK('Kar 14'!$D$21:$AG$21)=30,"",COUNTIF('Kar 14'!$D$21:$AG$21,3))</f>
        <v/>
      </c>
      <c r="N120" s="3"/>
      <c r="O120" s="5"/>
      <c r="P120" s="5"/>
      <c r="Q120" s="5"/>
      <c r="R120" s="5"/>
      <c r="S120" s="5"/>
      <c r="T120" s="5"/>
      <c r="U120" s="5"/>
    </row>
    <row r="121" spans="1:24" ht="21.75" thickBot="1" x14ac:dyDescent="0.3">
      <c r="A121" s="5"/>
      <c r="B121" s="5"/>
      <c r="C121" s="5"/>
      <c r="D121" s="3"/>
      <c r="E121" s="30">
        <v>15</v>
      </c>
      <c r="F121" s="32" t="str">
        <f>IF(COUNTBLANK('Kar 15'!$D$22:$AG$22)=30,"",COUNTIF('Kar 15'!$D$22:$AG$22,0))</f>
        <v/>
      </c>
      <c r="G121" s="32" t="str">
        <f>IF(COUNTBLANK('Kar 15'!$D$22:$AG$22)=30,"",COUNTIF('Kar 15'!$D$22:$AG$22,1))</f>
        <v/>
      </c>
      <c r="H121" s="32" t="str">
        <f>IF(COUNTBLANK('Kar 15'!$D$22:$AG$22)=30,"",COUNTIF('Kar 15'!$D$22:$AG$22,2))</f>
        <v/>
      </c>
      <c r="I121" s="32" t="str">
        <f>IF(COUNTBLANK('Kar 15'!$D$22:$AG$22)=30,"",COUNTIF('Kar 15'!$D$22:$AG$22,3))</f>
        <v/>
      </c>
      <c r="J121" s="32" t="str">
        <f>IF(COUNTBLANK('Kar 15'!$D$21:$AG$21)=30,"",COUNTIF('Kar 15'!$D$21:$AG$21,0))</f>
        <v/>
      </c>
      <c r="K121" s="32" t="str">
        <f>IF(COUNTBLANK('Kar 15'!$D$21:$AG$21)=30,"",COUNTIF('Kar 15'!$D$21:$AG$21,1))</f>
        <v/>
      </c>
      <c r="L121" s="32" t="str">
        <f>IF(COUNTBLANK('Kar 15'!$D$21:$AG$21)=30,"",COUNTIF('Kar 15'!$D$21:$AG$21,2))</f>
        <v/>
      </c>
      <c r="M121" s="41" t="str">
        <f>IF(COUNTBLANK('Kar 15'!$D$21:$AG$21)=30,"",COUNTIF('Kar 15'!$D$21:$AG$21,3))</f>
        <v/>
      </c>
      <c r="N121" s="3"/>
      <c r="O121" s="5"/>
      <c r="P121" s="5"/>
      <c r="Q121" s="5"/>
      <c r="R121" s="5"/>
      <c r="S121" s="5"/>
      <c r="T121" s="5"/>
      <c r="U121" s="5"/>
    </row>
    <row r="122" spans="1:24" ht="21.75" thickBot="1" x14ac:dyDescent="0.3">
      <c r="A122" s="5"/>
      <c r="B122" s="5"/>
      <c r="C122" s="5"/>
      <c r="D122" s="3"/>
      <c r="E122" s="36" t="s">
        <v>6</v>
      </c>
      <c r="F122" s="37">
        <f t="shared" ref="F122:M122" si="8">SUM(F107:F121)</f>
        <v>0</v>
      </c>
      <c r="G122" s="38">
        <f t="shared" si="8"/>
        <v>0</v>
      </c>
      <c r="H122" s="39">
        <f t="shared" si="8"/>
        <v>0</v>
      </c>
      <c r="I122" s="40">
        <f t="shared" si="8"/>
        <v>0</v>
      </c>
      <c r="J122" s="37">
        <f t="shared" si="8"/>
        <v>0</v>
      </c>
      <c r="K122" s="38">
        <f t="shared" si="8"/>
        <v>0</v>
      </c>
      <c r="L122" s="39">
        <f t="shared" si="8"/>
        <v>0</v>
      </c>
      <c r="M122" s="40">
        <f t="shared" si="8"/>
        <v>0</v>
      </c>
      <c r="N122" s="3"/>
      <c r="O122" s="5"/>
      <c r="P122" s="5"/>
      <c r="Q122" s="5"/>
      <c r="R122" s="5"/>
      <c r="S122" s="5"/>
      <c r="T122" s="5"/>
      <c r="U122" s="5"/>
    </row>
    <row r="123" spans="1:24" ht="19.5" thickBot="1" x14ac:dyDescent="0.3">
      <c r="A123" s="5"/>
      <c r="B123" s="5"/>
      <c r="C123" s="5"/>
      <c r="D123" s="3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5"/>
      <c r="P123" s="5"/>
      <c r="Q123" s="5"/>
      <c r="R123" s="5"/>
      <c r="S123" s="5"/>
      <c r="T123" s="5"/>
      <c r="U123" s="5"/>
    </row>
    <row r="124" spans="1:24" ht="18.75" customHeight="1" x14ac:dyDescent="0.25">
      <c r="A124" s="5"/>
      <c r="B124" s="5"/>
      <c r="C124" s="5"/>
      <c r="D124" s="3"/>
      <c r="E124" s="389" t="s">
        <v>4</v>
      </c>
      <c r="F124" s="383" t="s">
        <v>29</v>
      </c>
      <c r="G124" s="384"/>
      <c r="H124" s="384"/>
      <c r="I124" s="385"/>
      <c r="J124" s="383" t="s">
        <v>30</v>
      </c>
      <c r="K124" s="384"/>
      <c r="L124" s="384"/>
      <c r="M124" s="385"/>
      <c r="N124" s="3"/>
      <c r="O124" s="5"/>
      <c r="P124" s="5"/>
      <c r="Q124" s="5"/>
      <c r="R124" s="5"/>
      <c r="S124" s="5"/>
      <c r="T124" s="5"/>
      <c r="U124" s="5"/>
      <c r="V124" s="5"/>
      <c r="W124" s="5"/>
      <c r="X124" s="5"/>
    </row>
    <row r="125" spans="1:24" ht="18.75" customHeight="1" x14ac:dyDescent="0.25">
      <c r="A125" s="5"/>
      <c r="B125" s="5"/>
      <c r="C125" s="5"/>
      <c r="D125" s="3"/>
      <c r="E125" s="390"/>
      <c r="F125" s="386"/>
      <c r="G125" s="387"/>
      <c r="H125" s="387"/>
      <c r="I125" s="388"/>
      <c r="J125" s="386"/>
      <c r="K125" s="387"/>
      <c r="L125" s="387"/>
      <c r="M125" s="388"/>
      <c r="N125" s="3"/>
      <c r="O125" s="5"/>
      <c r="P125" s="5"/>
      <c r="Q125" s="5"/>
      <c r="R125" s="5"/>
      <c r="S125" s="5"/>
      <c r="T125" s="5"/>
      <c r="U125" s="5"/>
      <c r="V125" s="5"/>
      <c r="W125" s="5"/>
      <c r="X125" s="5"/>
    </row>
    <row r="126" spans="1:24" ht="41.25" customHeight="1" thickBot="1" x14ac:dyDescent="0.3">
      <c r="A126" s="5"/>
      <c r="B126" s="5"/>
      <c r="C126" s="5"/>
      <c r="D126" s="3"/>
      <c r="E126" s="391"/>
      <c r="F126" s="48" t="s">
        <v>31</v>
      </c>
      <c r="G126" s="49" t="s">
        <v>32</v>
      </c>
      <c r="H126" s="49" t="s">
        <v>33</v>
      </c>
      <c r="I126" s="50" t="s">
        <v>114</v>
      </c>
      <c r="J126" s="49" t="s">
        <v>31</v>
      </c>
      <c r="K126" s="49" t="s">
        <v>32</v>
      </c>
      <c r="L126" s="49" t="s">
        <v>33</v>
      </c>
      <c r="M126" s="50" t="s">
        <v>114</v>
      </c>
      <c r="N126" s="3"/>
      <c r="O126" s="5"/>
      <c r="P126" s="5"/>
      <c r="Q126" s="5"/>
      <c r="R126" s="5"/>
      <c r="S126" s="5"/>
      <c r="T126" s="5"/>
      <c r="U126" s="5"/>
      <c r="V126" s="5"/>
      <c r="W126" s="5"/>
      <c r="X126" s="5"/>
    </row>
    <row r="127" spans="1:24" ht="21" x14ac:dyDescent="0.25">
      <c r="A127" s="5"/>
      <c r="B127" s="5"/>
      <c r="C127" s="5"/>
      <c r="D127" s="3"/>
      <c r="E127" s="30">
        <v>1</v>
      </c>
      <c r="F127" s="46" t="str">
        <f>IF(COUNTBLANK('Kar 1'!$D$24:$AG$24)=30,"",COUNTIF('Kar 1'!$D$24:$AG$24,0))</f>
        <v/>
      </c>
      <c r="G127" s="46" t="str">
        <f>IF(COUNTBLANK('Kar 1'!$D$24:$AG$24)=30,"",COUNTIF('Kar 1'!$D$24:$AG$24,1))</f>
        <v/>
      </c>
      <c r="H127" s="46" t="str">
        <f>IF(COUNTBLANK('Kar 1'!$D$24:$AG$24)=30,"",COUNTIF('Kar 1'!$D$24:$AG$24,2))</f>
        <v/>
      </c>
      <c r="I127" s="46" t="str">
        <f>IF(COUNTBLANK('Kar 1'!$D$24:$AG$24)=30,"",COUNTIF('Kar 1'!$D$24:$AG$24,3))</f>
        <v/>
      </c>
      <c r="J127" s="46" t="str">
        <f>IF(COUNTBLANK('Kar 1'!$D$23:$AG$23)=30,"",COUNTIF('Kar 1'!$D$23:$AG$23,0))</f>
        <v/>
      </c>
      <c r="K127" s="46" t="str">
        <f>IF(COUNTBLANK('Kar 1'!$D$23:$AG$23)=30,"",COUNTIF('Kar 1'!$D$23:$AG$23,1))</f>
        <v/>
      </c>
      <c r="L127" s="46" t="str">
        <f>IF(COUNTBLANK('Kar 1'!$D$23:$AG$23)=30,"",COUNTIF('Kar 1'!$D$23:$AG$23,2))</f>
        <v/>
      </c>
      <c r="M127" s="47" t="str">
        <f>IF(COUNTBLANK('Kar 1'!$D$23:$AG$23)=30,"",COUNTIF('Kar 1'!$D$23:$AG$23,3))</f>
        <v/>
      </c>
      <c r="N127" s="3"/>
      <c r="O127" s="5"/>
      <c r="P127" s="5"/>
      <c r="Q127" s="5"/>
      <c r="R127" s="5"/>
      <c r="S127" s="5"/>
      <c r="T127" s="5"/>
      <c r="U127" s="5"/>
      <c r="V127" s="5"/>
      <c r="W127" s="5"/>
      <c r="X127" s="5"/>
    </row>
    <row r="128" spans="1:24" ht="21" x14ac:dyDescent="0.25">
      <c r="A128" s="5"/>
      <c r="B128" s="5"/>
      <c r="C128" s="5"/>
      <c r="D128" s="3"/>
      <c r="E128" s="35">
        <v>2</v>
      </c>
      <c r="F128" s="32" t="str">
        <f>IF(COUNTBLANK('Kar 2'!$D$24:$AG$24)=30,"",COUNTIF('Kar 2'!$D$24:$AG$24,0))</f>
        <v/>
      </c>
      <c r="G128" s="32" t="str">
        <f>IF(COUNTBLANK('Kar 2'!$D$24:$AG$24)=30,"",COUNTIF('Kar 2'!$D$24:$AG$24,1))</f>
        <v/>
      </c>
      <c r="H128" s="32" t="str">
        <f>IF(COUNTBLANK('Kar 2'!$D$24:$AG$24)=30,"",COUNTIF('Kar 2'!$D$24:$AG$24,2))</f>
        <v/>
      </c>
      <c r="I128" s="32" t="str">
        <f>IF(COUNTBLANK('Kar 2'!$D$24:$AG$24)=30,"",COUNTIF('Kar 2'!$D$24:$AG$24,3))</f>
        <v/>
      </c>
      <c r="J128" s="32" t="str">
        <f>IF(COUNTBLANK('Kar 2'!$D$23:$AG$23)=30,"",COUNTIF('Kar 2'!$D$23:$AG$23,0))</f>
        <v/>
      </c>
      <c r="K128" s="32" t="str">
        <f>IF(COUNTBLANK('Kar 2'!$D$23:$AG$23)=30,"",COUNTIF('Kar 2'!$D$23:$AG$23,1))</f>
        <v/>
      </c>
      <c r="L128" s="32" t="str">
        <f>IF(COUNTBLANK('Kar 2'!$D$23:$AG$23)=30,"",COUNTIF('Kar 2'!$D$23:$AG$23,2))</f>
        <v/>
      </c>
      <c r="M128" s="41" t="str">
        <f>IF(COUNTBLANK('Kar 2'!$D$23:$AG$23)=30,"",COUNTIF('Kar 2'!$D$23:$AG$23,3))</f>
        <v/>
      </c>
      <c r="N128" s="3"/>
      <c r="O128" s="5"/>
      <c r="P128" s="5"/>
      <c r="Q128" s="5"/>
      <c r="R128" s="5"/>
      <c r="S128" s="5"/>
      <c r="T128" s="5"/>
      <c r="U128" s="5"/>
      <c r="V128" s="5"/>
      <c r="W128" s="5"/>
      <c r="X128" s="5"/>
    </row>
    <row r="129" spans="1:24" ht="21" x14ac:dyDescent="0.25">
      <c r="A129" s="5"/>
      <c r="B129" s="5"/>
      <c r="C129" s="5"/>
      <c r="D129" s="3"/>
      <c r="E129" s="35">
        <v>3</v>
      </c>
      <c r="F129" s="32" t="str">
        <f>IF(COUNTBLANK('Kar 3'!$D$24:$AG$24)=30,"",COUNTIF('Kar 3'!$D$24:$AG$24,0))</f>
        <v/>
      </c>
      <c r="G129" s="32" t="str">
        <f>IF(COUNTBLANK('Kar 3'!$D$24:$AG$24)=30,"",COUNTIF('Kar 3'!$D$24:$AG$24,1))</f>
        <v/>
      </c>
      <c r="H129" s="32" t="str">
        <f>IF(COUNTBLANK('Kar 3'!$D$24:$AG$24)=30,"",COUNTIF('Kar 3'!$D$24:$AG$24,2))</f>
        <v/>
      </c>
      <c r="I129" s="32" t="str">
        <f>IF(COUNTBLANK('Kar 3'!$D$24:$AG$24)=30,"",COUNTIF('Kar 3'!$D$24:$AG$24,3))</f>
        <v/>
      </c>
      <c r="J129" s="32" t="str">
        <f>IF(COUNTBLANK('Kar 3'!$D$23:$AG$23)=30,"",COUNTIF('Kar 3'!$D$23:$AG$23,0))</f>
        <v/>
      </c>
      <c r="K129" s="32" t="str">
        <f>IF(COUNTBLANK('Kar 3'!$D$23:$AG$23)=30,"",COUNTIF('Kar 3'!$D$23:$AG$23,1))</f>
        <v/>
      </c>
      <c r="L129" s="32" t="str">
        <f>IF(COUNTBLANK('Kar 3'!$D$23:$AG$23)=30,"",COUNTIF('Kar 3'!$D$23:$AG$23,2))</f>
        <v/>
      </c>
      <c r="M129" s="41" t="str">
        <f>IF(COUNTBLANK('Kar 3'!$D$23:$AG$23)=30,"",COUNTIF('Kar 3'!$D$23:$AG$23,3))</f>
        <v/>
      </c>
      <c r="N129" s="3"/>
      <c r="O129" s="5"/>
      <c r="P129" s="5"/>
      <c r="Q129" s="5"/>
      <c r="R129" s="5"/>
      <c r="S129" s="5"/>
      <c r="T129" s="5"/>
      <c r="U129" s="5"/>
      <c r="V129" s="5"/>
      <c r="W129" s="5"/>
      <c r="X129" s="5"/>
    </row>
    <row r="130" spans="1:24" ht="21" x14ac:dyDescent="0.25">
      <c r="A130" s="5"/>
      <c r="B130" s="5"/>
      <c r="C130" s="5"/>
      <c r="D130" s="3"/>
      <c r="E130" s="35">
        <v>4</v>
      </c>
      <c r="F130" s="32" t="str">
        <f>IF(COUNTBLANK('Kar 4'!$D$24:$AG$24)=30,"",COUNTIF('Kar 4'!$D$24:$AG$24,0))</f>
        <v/>
      </c>
      <c r="G130" s="32" t="str">
        <f>IF(COUNTBLANK('Kar 4'!$D$24:$AG$24)=30,"",COUNTIF('Kar 4'!$D$24:$AG$24,1))</f>
        <v/>
      </c>
      <c r="H130" s="32" t="str">
        <f>IF(COUNTBLANK('Kar 4'!$D$24:$AG$24)=30,"",COUNTIF('Kar 4'!$D$24:$AG$24,2))</f>
        <v/>
      </c>
      <c r="I130" s="32" t="str">
        <f>IF(COUNTBLANK('Kar 4'!$D$24:$AG$24)=30,"",COUNTIF('Kar 4'!$D$24:$AG$24,3))</f>
        <v/>
      </c>
      <c r="J130" s="32" t="str">
        <f>IF(COUNTBLANK('Kar 4'!$D$23:$AG$23)=30,"",COUNTIF('Kar 4'!$D$23:$AG$23,0))</f>
        <v/>
      </c>
      <c r="K130" s="32" t="str">
        <f>IF(COUNTBLANK('Kar 4'!$D$23:$AG$23)=30,"",COUNTIF('Kar 4'!$D$23:$AG$23,1))</f>
        <v/>
      </c>
      <c r="L130" s="32" t="str">
        <f>IF(COUNTBLANK('Kar 4'!$D$23:$AG$23)=30,"",COUNTIF('Kar 4'!$D$23:$AG$23,2))</f>
        <v/>
      </c>
      <c r="M130" s="41" t="str">
        <f>IF(COUNTBLANK('Kar 4'!$D$23:$AG$23)=30,"",COUNTIF('Kar 4'!$D$23:$AG$23,3))</f>
        <v/>
      </c>
      <c r="N130" s="3"/>
      <c r="O130" s="5"/>
      <c r="P130" s="5"/>
      <c r="Q130" s="5"/>
      <c r="R130" s="5"/>
      <c r="S130" s="5"/>
      <c r="T130" s="5"/>
      <c r="U130" s="5"/>
      <c r="V130" s="5"/>
      <c r="W130" s="5"/>
      <c r="X130" s="5"/>
    </row>
    <row r="131" spans="1:24" ht="21" x14ac:dyDescent="0.25">
      <c r="A131" s="5"/>
      <c r="B131" s="5"/>
      <c r="C131" s="5"/>
      <c r="D131" s="3"/>
      <c r="E131" s="35">
        <v>5</v>
      </c>
      <c r="F131" s="32" t="str">
        <f>IF(COUNTBLANK('Kar 5'!$D$24:$AG$24)=30,"",COUNTIF('Kar 5'!$D$24:$AG$24,0))</f>
        <v/>
      </c>
      <c r="G131" s="32" t="str">
        <f>IF(COUNTBLANK('Kar 5'!$D$24:$AG$24)=30,"",COUNTIF('Kar 5'!$D$24:$AG$24,1))</f>
        <v/>
      </c>
      <c r="H131" s="32" t="str">
        <f>IF(COUNTBLANK('Kar 5'!$D$24:$AG$24)=30,"",COUNTIF('Kar 5'!$D$24:$AG$24,2))</f>
        <v/>
      </c>
      <c r="I131" s="32" t="str">
        <f>IF(COUNTBLANK('Kar 5'!$D$24:$AG$24)=30,"",COUNTIF('Kar 5'!$D$24:$AG$24,3))</f>
        <v/>
      </c>
      <c r="J131" s="32" t="str">
        <f>IF(COUNTBLANK('Kar 5'!$D$23:$AG$23)=30,"",COUNTIF('Kar 5'!$D$23:$AG$23,0))</f>
        <v/>
      </c>
      <c r="K131" s="32" t="str">
        <f>IF(COUNTBLANK('Kar 5'!$D$23:$AG$23)=30,"",COUNTIF('Kar 5'!$D$23:$AG$23,1))</f>
        <v/>
      </c>
      <c r="L131" s="32" t="str">
        <f>IF(COUNTBLANK('Kar 5'!$D$23:$AG$23)=30,"",COUNTIF('Kar 5'!$D$23:$AG$23,2))</f>
        <v/>
      </c>
      <c r="M131" s="41" t="str">
        <f>IF(COUNTBLANK('Kar 5'!$D$23:$AG$23)=30,"",COUNTIF('Kar 5'!$D$23:$AG$23,3))</f>
        <v/>
      </c>
      <c r="N131" s="3"/>
      <c r="O131" s="5"/>
      <c r="P131" s="5"/>
      <c r="Q131" s="5"/>
      <c r="R131" s="5"/>
      <c r="S131" s="5"/>
      <c r="T131" s="5"/>
      <c r="U131" s="5"/>
      <c r="V131" s="5"/>
      <c r="W131" s="5"/>
      <c r="X131" s="5"/>
    </row>
    <row r="132" spans="1:24" ht="21" x14ac:dyDescent="0.25">
      <c r="A132" s="5"/>
      <c r="B132" s="5"/>
      <c r="C132" s="5"/>
      <c r="D132" s="3"/>
      <c r="E132" s="35">
        <v>6</v>
      </c>
      <c r="F132" s="32" t="str">
        <f>IF(COUNTBLANK('Kar 6'!$D$24:$AG$24)=30,"",COUNTIF('Kar 6'!$D$24:$AG$24,0))</f>
        <v/>
      </c>
      <c r="G132" s="32" t="str">
        <f>IF(COUNTBLANK('Kar 6'!$D$24:$AG$24)=30,"",COUNTIF('Kar 6'!$D$24:$AG$24,1))</f>
        <v/>
      </c>
      <c r="H132" s="32" t="str">
        <f>IF(COUNTBLANK('Kar 6'!$D$24:$AG$24)=30,"",COUNTIF('Kar 6'!$D$24:$AG$24,2))</f>
        <v/>
      </c>
      <c r="I132" s="32" t="str">
        <f>IF(COUNTBLANK('Kar 6'!$D$24:$AG$24)=30,"",COUNTIF('Kar 6'!$D$24:$AG$24,3))</f>
        <v/>
      </c>
      <c r="J132" s="32" t="str">
        <f>IF(COUNTBLANK('Kar 6'!$D$23:$AG$23)=30,"",COUNTIF('Kar 6'!$D$23:$AG$23,0))</f>
        <v/>
      </c>
      <c r="K132" s="32" t="str">
        <f>IF(COUNTBLANK('Kar 6'!$D$23:$AG$23)=30,"",COUNTIF('Kar 6'!$D$23:$AG$23,1))</f>
        <v/>
      </c>
      <c r="L132" s="32" t="str">
        <f>IF(COUNTBLANK('Kar 6'!$D$23:$AG$23)=30,"",COUNTIF('Kar 6'!$D$23:$AG$23,2))</f>
        <v/>
      </c>
      <c r="M132" s="41" t="str">
        <f>IF(COUNTBLANK('Kar 6'!$D$23:$AG$23)=30,"",COUNTIF('Kar 6'!$D$23:$AG$23,3))</f>
        <v/>
      </c>
      <c r="N132" s="3"/>
      <c r="O132" s="5"/>
      <c r="P132" s="5"/>
      <c r="Q132" s="5"/>
      <c r="R132" s="5"/>
      <c r="S132" s="5"/>
      <c r="T132" s="5"/>
      <c r="U132" s="5"/>
      <c r="V132" s="5"/>
      <c r="W132" s="5"/>
      <c r="X132" s="5"/>
    </row>
    <row r="133" spans="1:24" ht="21" x14ac:dyDescent="0.25">
      <c r="A133" s="5"/>
      <c r="B133" s="5"/>
      <c r="C133" s="5"/>
      <c r="D133" s="3"/>
      <c r="E133" s="35">
        <v>7</v>
      </c>
      <c r="F133" s="32" t="str">
        <f>IF(COUNTBLANK('Kar 7'!$D$24:$AG$24)=30,"",COUNTIF('Kar 7'!$D$24:$AG$24,0))</f>
        <v/>
      </c>
      <c r="G133" s="32" t="str">
        <f>IF(COUNTBLANK('Kar 7'!$D$24:$AG$24)=30,"",COUNTIF('Kar 7'!$D$24:$AG$24,1))</f>
        <v/>
      </c>
      <c r="H133" s="32" t="str">
        <f>IF(COUNTBLANK('Kar 7'!$D$24:$AG$24)=30,"",COUNTIF('Kar 7'!$D$24:$AG$24,2))</f>
        <v/>
      </c>
      <c r="I133" s="32" t="str">
        <f>IF(COUNTBLANK('Kar 7'!$D$24:$AG$24)=30,"",COUNTIF('Kar 7'!$D$24:$AG$24,3))</f>
        <v/>
      </c>
      <c r="J133" s="32" t="str">
        <f>IF(COUNTBLANK('Kar 7'!$D$23:$AG$23)=30,"",COUNTIF('Kar 7'!$D$23:$AG$23,0))</f>
        <v/>
      </c>
      <c r="K133" s="32" t="str">
        <f>IF(COUNTBLANK('Kar 7'!$D$23:$AG$23)=30,"",COUNTIF('Kar 7'!$D$23:$AG$23,1))</f>
        <v/>
      </c>
      <c r="L133" s="32" t="str">
        <f>IF(COUNTBLANK('Kar 7'!$D$23:$AG$23)=30,"",COUNTIF('Kar 7'!$D$23:$AG$23,2))</f>
        <v/>
      </c>
      <c r="M133" s="41" t="str">
        <f>IF(COUNTBLANK('Kar 7'!$D$23:$AG$23)=30,"",COUNTIF('Kar 7'!$D$23:$AG$23,3))</f>
        <v/>
      </c>
      <c r="N133" s="3"/>
      <c r="O133" s="5"/>
      <c r="P133" s="5"/>
      <c r="Q133" s="5"/>
      <c r="R133" s="5"/>
      <c r="S133" s="5"/>
      <c r="T133" s="5"/>
      <c r="U133" s="5"/>
      <c r="V133" s="5"/>
      <c r="W133" s="5"/>
      <c r="X133" s="5"/>
    </row>
    <row r="134" spans="1:24" ht="21" x14ac:dyDescent="0.25">
      <c r="A134" s="5"/>
      <c r="B134" s="5"/>
      <c r="C134" s="5"/>
      <c r="D134" s="3"/>
      <c r="E134" s="35">
        <v>8</v>
      </c>
      <c r="F134" s="32" t="str">
        <f>IF(COUNTBLANK('Kar 8'!$D$24:$AG$24)=30,"",COUNTIF('Kar 8'!$D$24:$AG$24,0))</f>
        <v/>
      </c>
      <c r="G134" s="32" t="str">
        <f>IF(COUNTBLANK('Kar 8'!$D$24:$AG$24)=30,"",COUNTIF('Kar 8'!$D$24:$AG$24,1))</f>
        <v/>
      </c>
      <c r="H134" s="32" t="str">
        <f>IF(COUNTBLANK('Kar 8'!$D$24:$AG$24)=30,"",COUNTIF('Kar 8'!$D$24:$AG$24,2))</f>
        <v/>
      </c>
      <c r="I134" s="32" t="str">
        <f>IF(COUNTBLANK('Kar 8'!$D$24:$AG$24)=30,"",COUNTIF('Kar 8'!$D$24:$AG$24,3))</f>
        <v/>
      </c>
      <c r="J134" s="32" t="str">
        <f>IF(COUNTBLANK('Kar 8'!$D$23:$AG$23)=30,"",COUNTIF('Kar 8'!$D$23:$AG$23,0))</f>
        <v/>
      </c>
      <c r="K134" s="32" t="str">
        <f>IF(COUNTBLANK('Kar 8'!$D$23:$AG$23)=30,"",COUNTIF('Kar 8'!$D$23:$AG$23,1))</f>
        <v/>
      </c>
      <c r="L134" s="32" t="str">
        <f>IF(COUNTBLANK('Kar 8'!$D$23:$AG$23)=30,"",COUNTIF('Kar 8'!$D$23:$AG$23,2))</f>
        <v/>
      </c>
      <c r="M134" s="41" t="str">
        <f>IF(COUNTBLANK('Kar 8'!$D$23:$AG$23)=30,"",COUNTIF('Kar 8'!$D$23:$AG$23,3))</f>
        <v/>
      </c>
      <c r="N134" s="3"/>
      <c r="O134" s="5"/>
      <c r="P134" s="5"/>
      <c r="Q134" s="5"/>
      <c r="R134" s="5"/>
      <c r="S134" s="5"/>
      <c r="T134" s="5"/>
      <c r="U134" s="5"/>
      <c r="V134" s="5"/>
      <c r="W134" s="5"/>
      <c r="X134" s="5"/>
    </row>
    <row r="135" spans="1:24" ht="21" x14ac:dyDescent="0.25">
      <c r="A135" s="5"/>
      <c r="B135" s="5"/>
      <c r="C135" s="5"/>
      <c r="D135" s="3"/>
      <c r="E135" s="35">
        <v>9</v>
      </c>
      <c r="F135" s="32" t="str">
        <f>IF(COUNTBLANK('Kar 9'!$D$24:$AG$24)=30,"",COUNTIF('Kar 9'!$D$24:$AG$24,0))</f>
        <v/>
      </c>
      <c r="G135" s="32" t="str">
        <f>IF(COUNTBLANK('Kar 9'!$D$24:$AG$24)=30,"",COUNTIF('Kar 9'!$D$24:$AG$24,1))</f>
        <v/>
      </c>
      <c r="H135" s="32" t="str">
        <f>IF(COUNTBLANK('Kar 9'!$D$24:$AG$24)=30,"",COUNTIF('Kar 9'!$D$24:$AG$24,2))</f>
        <v/>
      </c>
      <c r="I135" s="32" t="str">
        <f>IF(COUNTBLANK('Kar 9'!$D$24:$AG$24)=30,"",COUNTIF('Kar 9'!$D$24:$AG$24,3))</f>
        <v/>
      </c>
      <c r="J135" s="32" t="str">
        <f>IF(COUNTBLANK('Kar 9'!$D$23:$AG$23)=30,"",COUNTIF('Kar 9'!$D$23:$AG$23,0))</f>
        <v/>
      </c>
      <c r="K135" s="32" t="str">
        <f>IF(COUNTBLANK('Kar 9'!$D$23:$AG$23)=30,"",COUNTIF('Kar 9'!$D$23:$AG$23,1))</f>
        <v/>
      </c>
      <c r="L135" s="32" t="str">
        <f>IF(COUNTBLANK('Kar 9'!$D$23:$AG$23)=30,"",COUNTIF('Kar 9'!$D$23:$AG$23,2))</f>
        <v/>
      </c>
      <c r="M135" s="41" t="str">
        <f>IF(COUNTBLANK('Kar 9'!$D$23:$AG$23)=30,"",COUNTIF('Kar 9'!$D$23:$AG$23,3))</f>
        <v/>
      </c>
      <c r="N135" s="3"/>
      <c r="O135" s="5"/>
      <c r="P135" s="5"/>
      <c r="Q135" s="5"/>
      <c r="R135" s="5"/>
      <c r="S135" s="5"/>
      <c r="T135" s="5"/>
      <c r="U135" s="5"/>
      <c r="V135" s="5"/>
      <c r="W135" s="5"/>
      <c r="X135" s="5"/>
    </row>
    <row r="136" spans="1:24" ht="21" x14ac:dyDescent="0.25">
      <c r="A136" s="5"/>
      <c r="B136" s="5"/>
      <c r="C136" s="5"/>
      <c r="D136" s="3"/>
      <c r="E136" s="35">
        <v>10</v>
      </c>
      <c r="F136" s="32" t="str">
        <f>IF(COUNTBLANK('Kar 10'!$D$24:$AG$24)=30,"",COUNTIF('Kar 10'!$D$24:$AG$24,0))</f>
        <v/>
      </c>
      <c r="G136" s="32" t="str">
        <f>IF(COUNTBLANK('Kar 10'!$D$24:$AG$24)=30,"",COUNTIF('Kar 10'!$D$24:$AG$24,1))</f>
        <v/>
      </c>
      <c r="H136" s="32" t="str">
        <f>IF(COUNTBLANK('Kar 10'!$D$24:$AG$24)=30,"",COUNTIF('Kar 10'!$D$24:$AG$24,2))</f>
        <v/>
      </c>
      <c r="I136" s="32" t="str">
        <f>IF(COUNTBLANK('Kar 10'!$D$24:$AG$24)=30,"",COUNTIF('Kar 10'!$D$24:$AG$24,3))</f>
        <v/>
      </c>
      <c r="J136" s="32" t="str">
        <f>IF(COUNTBLANK('Kar 10'!$D$23:$AG$23)=30,"",COUNTIF('Kar 10'!$D$23:$AG$23,0))</f>
        <v/>
      </c>
      <c r="K136" s="32" t="str">
        <f>IF(COUNTBLANK('Kar 10'!$D$23:$AG$23)=30,"",COUNTIF('Kar 10'!$D$23:$AG$23,1))</f>
        <v/>
      </c>
      <c r="L136" s="32" t="str">
        <f>IF(COUNTBLANK('Kar 10'!$D$23:$AG$23)=30,"",COUNTIF('Kar 10'!$D$23:$AG$23,2))</f>
        <v/>
      </c>
      <c r="M136" s="41" t="str">
        <f>IF(COUNTBLANK('Kar 10'!$D$23:$AG$23)=30,"",COUNTIF('Kar 10'!$D$23:$AG$23,3))</f>
        <v/>
      </c>
      <c r="N136" s="3"/>
      <c r="O136" s="5"/>
      <c r="P136" s="5"/>
      <c r="Q136" s="5"/>
      <c r="R136" s="5"/>
      <c r="S136" s="5"/>
      <c r="T136" s="5"/>
      <c r="U136" s="5"/>
      <c r="V136" s="5"/>
      <c r="W136" s="5"/>
      <c r="X136" s="5"/>
    </row>
    <row r="137" spans="1:24" ht="21" x14ac:dyDescent="0.25">
      <c r="A137" s="5"/>
      <c r="B137" s="5"/>
      <c r="C137" s="5"/>
      <c r="D137" s="3"/>
      <c r="E137" s="35">
        <v>11</v>
      </c>
      <c r="F137" s="32" t="str">
        <f>IF(COUNTBLANK('Kar 11'!$D$24:$AG$24)=30,"",COUNTIF('Kar 11'!$D$24:$AG$24,0))</f>
        <v/>
      </c>
      <c r="G137" s="32" t="str">
        <f>IF(COUNTBLANK('Kar 11'!$D$24:$AG$24)=30,"",COUNTIF('Kar 11'!$D$24:$AG$24,1))</f>
        <v/>
      </c>
      <c r="H137" s="32" t="str">
        <f>IF(COUNTBLANK('Kar 11'!$D$24:$AG$24)=30,"",COUNTIF('Kar 11'!$D$24:$AG$24,2))</f>
        <v/>
      </c>
      <c r="I137" s="32" t="str">
        <f>IF(COUNTBLANK('Kar 11'!$D$24:$AG$24)=30,"",COUNTIF('Kar 11'!$D$24:$AG$24,3))</f>
        <v/>
      </c>
      <c r="J137" s="32" t="str">
        <f>IF(COUNTBLANK('Kar 11'!$D$23:$AG$23)=30,"",COUNTIF('Kar 11'!$D$23:$AG$23,0))</f>
        <v/>
      </c>
      <c r="K137" s="32" t="str">
        <f>IF(COUNTBLANK('Kar 11'!$D$23:$AG$23)=30,"",COUNTIF('Kar 11'!$D$23:$AG$23,1))</f>
        <v/>
      </c>
      <c r="L137" s="32" t="str">
        <f>IF(COUNTBLANK('Kar 11'!$D$23:$AG$23)=30,"",COUNTIF('Kar 11'!$D$23:$AG$23,2))</f>
        <v/>
      </c>
      <c r="M137" s="41" t="str">
        <f>IF(COUNTBLANK('Kar 11'!$D$23:$AG$23)=30,"",COUNTIF('Kar 11'!$D$23:$AG$23,3))</f>
        <v/>
      </c>
      <c r="N137" s="3"/>
      <c r="O137" s="5"/>
      <c r="P137" s="5"/>
      <c r="Q137" s="5"/>
      <c r="R137" s="5"/>
      <c r="S137" s="5"/>
      <c r="T137" s="5"/>
      <c r="U137" s="5"/>
      <c r="V137" s="5"/>
      <c r="W137" s="5"/>
      <c r="X137" s="5"/>
    </row>
    <row r="138" spans="1:24" ht="21" x14ac:dyDescent="0.25">
      <c r="A138" s="5"/>
      <c r="B138" s="5"/>
      <c r="C138" s="5"/>
      <c r="D138" s="3"/>
      <c r="E138" s="35">
        <v>12</v>
      </c>
      <c r="F138" s="32" t="str">
        <f>IF(COUNTBLANK('Kar 12'!$D$24:$AG$24)=30,"",COUNTIF('Kar 12'!$D$24:$AG$24,0))</f>
        <v/>
      </c>
      <c r="G138" s="32" t="str">
        <f>IF(COUNTBLANK('Kar 12'!$D$24:$AG$24)=30,"",COUNTIF('Kar 12'!$D$24:$AG$24,1))</f>
        <v/>
      </c>
      <c r="H138" s="32" t="str">
        <f>IF(COUNTBLANK('Kar 12'!$D$24:$AG$24)=30,"",COUNTIF('Kar 12'!$D$24:$AG$24,2))</f>
        <v/>
      </c>
      <c r="I138" s="32" t="str">
        <f>IF(COUNTBLANK('Kar 12'!$D$24:$AG$24)=30,"",COUNTIF('Kar 12'!$D$24:$AG$24,3))</f>
        <v/>
      </c>
      <c r="J138" s="32" t="str">
        <f>IF(COUNTBLANK('Kar 12'!$D$23:$AG$23)=30,"",COUNTIF('Kar 12'!$D$23:$AG$23,0))</f>
        <v/>
      </c>
      <c r="K138" s="32" t="str">
        <f>IF(COUNTBLANK('Kar 12'!$D$23:$AG$23)=30,"",COUNTIF('Kar 12'!$D$23:$AG$23,1))</f>
        <v/>
      </c>
      <c r="L138" s="32" t="str">
        <f>IF(COUNTBLANK('Kar 12'!$D$23:$AG$23)=30,"",COUNTIF('Kar 12'!$D$23:$AG$23,2))</f>
        <v/>
      </c>
      <c r="M138" s="41" t="str">
        <f>IF(COUNTBLANK('Kar 12'!$D$23:$AG$23)=30,"",COUNTIF('Kar 12'!$D$23:$AG$23,3))</f>
        <v/>
      </c>
      <c r="N138" s="3"/>
      <c r="O138" s="5"/>
      <c r="P138" s="5"/>
      <c r="Q138" s="5"/>
      <c r="R138" s="5"/>
      <c r="S138" s="5"/>
      <c r="T138" s="5"/>
      <c r="U138" s="5"/>
      <c r="V138" s="5"/>
      <c r="W138" s="5"/>
      <c r="X138" s="5"/>
    </row>
    <row r="139" spans="1:24" ht="21" x14ac:dyDescent="0.25">
      <c r="A139" s="5"/>
      <c r="B139" s="5"/>
      <c r="C139" s="5"/>
      <c r="D139" s="3"/>
      <c r="E139" s="35">
        <v>13</v>
      </c>
      <c r="F139" s="32" t="str">
        <f>IF(COUNTBLANK('Kar 13'!$D$24:$AG$24)=30,"",COUNTIF('Kar 13'!$D$24:$AG$24,0))</f>
        <v/>
      </c>
      <c r="G139" s="32" t="str">
        <f>IF(COUNTBLANK('Kar 13'!$D$24:$AG$24)=30,"",COUNTIF('Kar 13'!$D$24:$AG$24,1))</f>
        <v/>
      </c>
      <c r="H139" s="32" t="str">
        <f>IF(COUNTBLANK('Kar 13'!$D$24:$AG$24)=30,"",COUNTIF('Kar 13'!$D$24:$AG$24,2))</f>
        <v/>
      </c>
      <c r="I139" s="32" t="str">
        <f>IF(COUNTBLANK('Kar 13'!$D$24:$AG$24)=30,"",COUNTIF('Kar 13'!$D$24:$AG$24,3))</f>
        <v/>
      </c>
      <c r="J139" s="32" t="str">
        <f>IF(COUNTBLANK('Kar 13'!$D$23:$AG$23)=30,"",COUNTIF('Kar 13'!$D$23:$AG$23,0))</f>
        <v/>
      </c>
      <c r="K139" s="32" t="str">
        <f>IF(COUNTBLANK('Kar 13'!$D$23:$AG$23)=30,"",COUNTIF('Kar 13'!$D$23:$AG$23,1))</f>
        <v/>
      </c>
      <c r="L139" s="32" t="str">
        <f>IF(COUNTBLANK('Kar 13'!$D$23:$AG$23)=30,"",COUNTIF('Kar 13'!$D$23:$AG$23,2))</f>
        <v/>
      </c>
      <c r="M139" s="41" t="str">
        <f>IF(COUNTBLANK('Kar 13'!$D$23:$AG$23)=30,"",COUNTIF('Kar 13'!$D$23:$AG$23,3))</f>
        <v/>
      </c>
      <c r="N139" s="3"/>
      <c r="O139" s="5"/>
      <c r="P139" s="5"/>
      <c r="Q139" s="5"/>
      <c r="R139" s="5"/>
      <c r="S139" s="5"/>
      <c r="T139" s="5"/>
      <c r="U139" s="5"/>
    </row>
    <row r="140" spans="1:24" ht="21" x14ac:dyDescent="0.25">
      <c r="A140" s="5"/>
      <c r="B140" s="5"/>
      <c r="C140" s="5"/>
      <c r="D140" s="3"/>
      <c r="E140" s="35">
        <v>14</v>
      </c>
      <c r="F140" s="32" t="str">
        <f>IF(COUNTBLANK('Kar 14'!$D$24:$AG$24)=30,"",COUNTIF('Kar 14'!$D$24:$AG$24,0))</f>
        <v/>
      </c>
      <c r="G140" s="32" t="str">
        <f>IF(COUNTBLANK('Kar 14'!$D$24:$AG$24)=30,"",COUNTIF('Kar 14'!$D$24:$AG$24,1))</f>
        <v/>
      </c>
      <c r="H140" s="32" t="str">
        <f>IF(COUNTBLANK('Kar 14'!$D$24:$AG$24)=30,"",COUNTIF('Kar 14'!$D$24:$AG$24,2))</f>
        <v/>
      </c>
      <c r="I140" s="32" t="str">
        <f>IF(COUNTBLANK('Kar 14'!$D$24:$AG$24)=30,"",COUNTIF('Kar 14'!$D$24:$AG$24,3))</f>
        <v/>
      </c>
      <c r="J140" s="32" t="str">
        <f>IF(COUNTBLANK('Kar 14'!$D$23:$AG$23)=30,"",COUNTIF('Kar 14'!$D$23:$AG$23,0))</f>
        <v/>
      </c>
      <c r="K140" s="32" t="str">
        <f>IF(COUNTBLANK('Kar 14'!$D$23:$AG$23)=30,"",COUNTIF('Kar 14'!$D$23:$AG$23,1))</f>
        <v/>
      </c>
      <c r="L140" s="32" t="str">
        <f>IF(COUNTBLANK('Kar 14'!$D$23:$AG$23)=30,"",COUNTIF('Kar 14'!$D$23:$AG$23,2))</f>
        <v/>
      </c>
      <c r="M140" s="41" t="str">
        <f>IF(COUNTBLANK('Kar 14'!$D$23:$AG$23)=30,"",COUNTIF('Kar 14'!$D$23:$AG$23,3))</f>
        <v/>
      </c>
      <c r="N140" s="3"/>
      <c r="O140" s="5"/>
      <c r="P140" s="5"/>
      <c r="Q140" s="5"/>
      <c r="R140" s="5"/>
      <c r="S140" s="5"/>
      <c r="T140" s="5"/>
      <c r="U140" s="5"/>
    </row>
    <row r="141" spans="1:24" ht="21.75" thickBot="1" x14ac:dyDescent="0.3">
      <c r="A141" s="5"/>
      <c r="B141" s="5"/>
      <c r="C141" s="5"/>
      <c r="D141" s="3"/>
      <c r="E141" s="30">
        <v>15</v>
      </c>
      <c r="F141" s="32" t="str">
        <f>IF(COUNTBLANK('Kar 15'!$D$24:$AG$24)=30,"",COUNTIF('Kar 15'!$D$24:$AG$24,0))</f>
        <v/>
      </c>
      <c r="G141" s="32" t="str">
        <f>IF(COUNTBLANK('Kar 15'!$D$24:$AG$24)=30,"",COUNTIF('Kar 15'!$D$24:$AG$24,1))</f>
        <v/>
      </c>
      <c r="H141" s="32" t="str">
        <f>IF(COUNTBLANK('Kar 15'!$D$24:$AG$24)=30,"",COUNTIF('Kar 15'!$D$24:$AG$24,2))</f>
        <v/>
      </c>
      <c r="I141" s="32" t="str">
        <f>IF(COUNTBLANK('Kar 15'!$D$24:$AG$24)=30,"",COUNTIF('Kar 15'!$D$24:$AG$24,3))</f>
        <v/>
      </c>
      <c r="J141" s="32" t="str">
        <f>IF(COUNTBLANK('Kar 15'!$D$23:$AG$23)=30,"",COUNTIF('Kar 15'!$D$23:$AG$23,0))</f>
        <v/>
      </c>
      <c r="K141" s="32" t="str">
        <f>IF(COUNTBLANK('Kar 15'!$D$23:$AG$23)=30,"",COUNTIF('Kar 15'!$D$23:$AG$23,1))</f>
        <v/>
      </c>
      <c r="L141" s="32" t="str">
        <f>IF(COUNTBLANK('Kar 15'!$D$23:$AG$23)=30,"",COUNTIF('Kar 15'!$D$23:$AG$23,2))</f>
        <v/>
      </c>
      <c r="M141" s="41" t="str">
        <f>IF(COUNTBLANK('Kar 15'!$D$23:$AG$23)=30,"",COUNTIF('Kar 15'!$D$23:$AG$23,3))</f>
        <v/>
      </c>
      <c r="N141" s="3"/>
      <c r="O141" s="5"/>
      <c r="P141" s="5"/>
      <c r="Q141" s="5"/>
      <c r="R141" s="5"/>
      <c r="S141" s="5"/>
      <c r="T141" s="5"/>
      <c r="U141" s="5"/>
    </row>
    <row r="142" spans="1:24" ht="21.75" thickBot="1" x14ac:dyDescent="0.3">
      <c r="A142" s="5"/>
      <c r="B142" s="5"/>
      <c r="C142" s="5"/>
      <c r="D142" s="3"/>
      <c r="E142" s="36" t="s">
        <v>6</v>
      </c>
      <c r="F142" s="37">
        <f t="shared" ref="F142:M142" si="9">SUM(F127:F141)</f>
        <v>0</v>
      </c>
      <c r="G142" s="38">
        <f t="shared" si="9"/>
        <v>0</v>
      </c>
      <c r="H142" s="39">
        <f t="shared" si="9"/>
        <v>0</v>
      </c>
      <c r="I142" s="40">
        <f t="shared" si="9"/>
        <v>0</v>
      </c>
      <c r="J142" s="37">
        <f t="shared" si="9"/>
        <v>0</v>
      </c>
      <c r="K142" s="38">
        <f t="shared" si="9"/>
        <v>0</v>
      </c>
      <c r="L142" s="39">
        <f t="shared" si="9"/>
        <v>0</v>
      </c>
      <c r="M142" s="40">
        <f t="shared" si="9"/>
        <v>0</v>
      </c>
      <c r="N142" s="3"/>
      <c r="O142" s="5"/>
      <c r="P142" s="5"/>
      <c r="Q142" s="5"/>
      <c r="R142" s="5"/>
      <c r="S142" s="5"/>
      <c r="T142" s="5"/>
      <c r="U142" s="5"/>
    </row>
    <row r="143" spans="1:24" ht="18.75" customHeight="1" x14ac:dyDescent="0.25">
      <c r="A143" s="5"/>
      <c r="B143" s="5"/>
      <c r="C143" s="5"/>
      <c r="D143" s="3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5"/>
      <c r="P143" s="5"/>
      <c r="Q143" s="5"/>
      <c r="R143" s="5"/>
      <c r="S143" s="5"/>
      <c r="T143" s="5"/>
      <c r="U143" s="5"/>
    </row>
    <row r="144" spans="1:24" ht="18.75" customHeight="1" x14ac:dyDescent="0.25">
      <c r="A144" s="5"/>
      <c r="B144" s="5"/>
      <c r="C144" s="5"/>
      <c r="D144" s="5"/>
      <c r="E144" s="239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18" ht="18.75" x14ac:dyDescent="0.25">
      <c r="A145" s="5"/>
      <c r="B145" s="5"/>
      <c r="C145" s="5"/>
      <c r="D145" s="5"/>
      <c r="E145" s="239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</row>
    <row r="146" spans="1:18" ht="18.75" x14ac:dyDescent="0.25">
      <c r="A146" s="5"/>
      <c r="B146" s="5"/>
      <c r="C146" s="5"/>
      <c r="D146" s="5"/>
      <c r="E146" s="239"/>
      <c r="F146" s="240"/>
      <c r="G146" s="240"/>
      <c r="H146" s="42"/>
      <c r="I146" s="5"/>
      <c r="J146" s="5"/>
      <c r="K146" s="5"/>
      <c r="L146" s="5"/>
      <c r="M146" s="5"/>
      <c r="N146" s="5"/>
      <c r="O146" s="5"/>
      <c r="P146" s="5"/>
      <c r="Q146" s="5"/>
      <c r="R146" s="5"/>
    </row>
    <row r="147" spans="1:18" ht="18.75" x14ac:dyDescent="0.25">
      <c r="A147" s="5"/>
      <c r="B147" s="5"/>
      <c r="C147" s="5"/>
      <c r="D147" s="5"/>
      <c r="E147" s="239"/>
      <c r="F147" s="240"/>
      <c r="G147" s="5"/>
      <c r="H147" s="42"/>
      <c r="I147" s="5"/>
      <c r="J147" s="5"/>
      <c r="K147" s="5"/>
      <c r="L147" s="5"/>
      <c r="M147" s="5"/>
      <c r="N147" s="5"/>
      <c r="O147" s="5"/>
      <c r="P147" s="5"/>
      <c r="Q147" s="5"/>
      <c r="R147" s="5"/>
    </row>
    <row r="148" spans="1:18" ht="18.75" x14ac:dyDescent="0.25">
      <c r="A148" s="5"/>
      <c r="B148" s="5"/>
      <c r="C148" s="5"/>
      <c r="D148" s="5"/>
      <c r="E148" s="239"/>
      <c r="F148" s="240"/>
      <c r="G148" s="5"/>
      <c r="H148" s="42"/>
      <c r="I148" s="5"/>
      <c r="J148" s="5"/>
      <c r="K148" s="5"/>
      <c r="L148" s="5"/>
      <c r="M148" s="5"/>
      <c r="N148" s="5"/>
      <c r="O148" s="5"/>
      <c r="P148" s="5"/>
      <c r="Q148" s="5"/>
      <c r="R148" s="5"/>
    </row>
    <row r="149" spans="1:18" ht="18.75" x14ac:dyDescent="0.25">
      <c r="A149" s="5"/>
      <c r="B149" s="5"/>
      <c r="C149" s="5"/>
      <c r="D149" s="5"/>
      <c r="E149" s="239"/>
      <c r="F149" s="240"/>
      <c r="G149" s="5"/>
      <c r="H149" s="42"/>
      <c r="I149" s="5"/>
      <c r="J149" s="5"/>
      <c r="K149" s="5"/>
      <c r="L149" s="5"/>
      <c r="M149" s="5"/>
      <c r="N149" s="5"/>
      <c r="O149" s="5"/>
      <c r="P149" s="5"/>
      <c r="Q149" s="5"/>
      <c r="R149" s="5"/>
    </row>
    <row r="150" spans="1:18" ht="18.75" x14ac:dyDescent="0.25">
      <c r="A150" s="5"/>
      <c r="B150" s="5"/>
      <c r="C150" s="5"/>
      <c r="D150" s="5"/>
      <c r="E150" s="239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</row>
  </sheetData>
  <sheetProtection algorithmName="SHA-512" hashValue="3DYcTAGz+Kot8M2glLBqtpXvhTxs/9WxpVqBlOHRDc1pOX7KP3pEPD4KWVPsyAjkqpvWjPXU0+zwpydpYcIjnA==" saltValue="KgdYpv5LBnutRno3aQSGDQ==" spinCount="100000" sheet="1" objects="1" scenarios="1"/>
  <mergeCells count="39">
    <mergeCell ref="J84:M85"/>
    <mergeCell ref="H38:I38"/>
    <mergeCell ref="E124:E126"/>
    <mergeCell ref="F124:I125"/>
    <mergeCell ref="J124:M125"/>
    <mergeCell ref="E63:E65"/>
    <mergeCell ref="F63:I64"/>
    <mergeCell ref="J63:M64"/>
    <mergeCell ref="E104:E106"/>
    <mergeCell ref="F104:I105"/>
    <mergeCell ref="J104:M105"/>
    <mergeCell ref="E84:E86"/>
    <mergeCell ref="F84:I85"/>
    <mergeCell ref="H39:I39"/>
    <mergeCell ref="E41:M41"/>
    <mergeCell ref="E43:E45"/>
    <mergeCell ref="J43:M44"/>
    <mergeCell ref="F43:I44"/>
    <mergeCell ref="P23:R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E21:M21"/>
    <mergeCell ref="E22:E23"/>
    <mergeCell ref="F22:F23"/>
    <mergeCell ref="G22:G23"/>
    <mergeCell ref="H22:I23"/>
    <mergeCell ref="J22:M22"/>
  </mergeCells>
  <conditionalFormatting sqref="F39:M39">
    <cfRule type="containsBlanks" dxfId="49" priority="81" stopIfTrue="1">
      <formula>LEN(TRIM(F39))=0</formula>
    </cfRule>
  </conditionalFormatting>
  <conditionalFormatting sqref="J61:M61">
    <cfRule type="containsBlanks" dxfId="48" priority="101" stopIfTrue="1">
      <formula>LEN(TRIM(J61))=0</formula>
    </cfRule>
  </conditionalFormatting>
  <conditionalFormatting sqref="F81:I81">
    <cfRule type="containsBlanks" dxfId="47" priority="100" stopIfTrue="1">
      <formula>LEN(TRIM(F81))=0</formula>
    </cfRule>
  </conditionalFormatting>
  <conditionalFormatting sqref="F122:M122">
    <cfRule type="containsBlanks" dxfId="46" priority="99" stopIfTrue="1">
      <formula>LEN(TRIM(F122))=0</formula>
    </cfRule>
  </conditionalFormatting>
  <conditionalFormatting sqref="F142:M142">
    <cfRule type="containsBlanks" dxfId="45" priority="98" stopIfTrue="1">
      <formula>LEN(TRIM(F142))=0</formula>
    </cfRule>
  </conditionalFormatting>
  <conditionalFormatting sqref="F142:M142">
    <cfRule type="containsBlanks" dxfId="44" priority="97" stopIfTrue="1">
      <formula>LEN(TRIM(F142))=0</formula>
    </cfRule>
  </conditionalFormatting>
  <conditionalFormatting sqref="F122:M122">
    <cfRule type="containsBlanks" dxfId="43" priority="96" stopIfTrue="1">
      <formula>LEN(TRIM(F122))=0</formula>
    </cfRule>
  </conditionalFormatting>
  <conditionalFormatting sqref="F81:I81">
    <cfRule type="containsBlanks" dxfId="42" priority="95" stopIfTrue="1">
      <formula>LEN(TRIM(F81))=0</formula>
    </cfRule>
  </conditionalFormatting>
  <conditionalFormatting sqref="J61:M61">
    <cfRule type="containsBlanks" dxfId="41" priority="94" stopIfTrue="1">
      <formula>LEN(TRIM(J61))=0</formula>
    </cfRule>
  </conditionalFormatting>
  <conditionalFormatting sqref="F61:I61">
    <cfRule type="containsBlanks" dxfId="40" priority="91" stopIfTrue="1">
      <formula>LEN(TRIM(F61))=0</formula>
    </cfRule>
  </conditionalFormatting>
  <conditionalFormatting sqref="F61:I61">
    <cfRule type="containsBlanks" dxfId="39" priority="90" stopIfTrue="1">
      <formula>LEN(TRIM(F61))=0</formula>
    </cfRule>
  </conditionalFormatting>
  <conditionalFormatting sqref="J81:M81">
    <cfRule type="containsBlanks" dxfId="38" priority="86" stopIfTrue="1">
      <formula>LEN(TRIM(J81))=0</formula>
    </cfRule>
  </conditionalFormatting>
  <conditionalFormatting sqref="J81:M81">
    <cfRule type="containsBlanks" dxfId="37" priority="85" stopIfTrue="1">
      <formula>LEN(TRIM(J81))=0</formula>
    </cfRule>
  </conditionalFormatting>
  <conditionalFormatting sqref="F46:I47 F51:I52 F56:I57">
    <cfRule type="containsBlanks" dxfId="36" priority="36" stopIfTrue="1">
      <formula>LEN(TRIM(F46))=0</formula>
    </cfRule>
  </conditionalFormatting>
  <conditionalFormatting sqref="J46:M47 J51:M52 J56:M57">
    <cfRule type="containsBlanks" dxfId="35" priority="35" stopIfTrue="1">
      <formula>LEN(TRIM(J46))=0</formula>
    </cfRule>
  </conditionalFormatting>
  <conditionalFormatting sqref="F48:I48 F53:I53 F58:I58">
    <cfRule type="containsBlanks" dxfId="34" priority="34" stopIfTrue="1">
      <formula>LEN(TRIM(F48))=0</formula>
    </cfRule>
  </conditionalFormatting>
  <conditionalFormatting sqref="J48:M48 J53:M53 J58:M58">
    <cfRule type="containsBlanks" dxfId="33" priority="33" stopIfTrue="1">
      <formula>LEN(TRIM(J48))=0</formula>
    </cfRule>
  </conditionalFormatting>
  <conditionalFormatting sqref="F49:I49 F54:I54 F59:I59">
    <cfRule type="containsBlanks" dxfId="32" priority="32" stopIfTrue="1">
      <formula>LEN(TRIM(F49))=0</formula>
    </cfRule>
  </conditionalFormatting>
  <conditionalFormatting sqref="J49:M49 J54:M54 J59:M59">
    <cfRule type="containsBlanks" dxfId="31" priority="31" stopIfTrue="1">
      <formula>LEN(TRIM(J49))=0</formula>
    </cfRule>
  </conditionalFormatting>
  <conditionalFormatting sqref="F50:I50 F55:I55 F60:I60">
    <cfRule type="containsBlanks" dxfId="30" priority="30" stopIfTrue="1">
      <formula>LEN(TRIM(F50))=0</formula>
    </cfRule>
  </conditionalFormatting>
  <conditionalFormatting sqref="J50:M50 J55:M55 J60:M60">
    <cfRule type="containsBlanks" dxfId="29" priority="29" stopIfTrue="1">
      <formula>LEN(TRIM(J50))=0</formula>
    </cfRule>
  </conditionalFormatting>
  <conditionalFormatting sqref="F66:I67">
    <cfRule type="containsBlanks" dxfId="28" priority="28" stopIfTrue="1">
      <formula>LEN(TRIM(F66))=0</formula>
    </cfRule>
  </conditionalFormatting>
  <conditionalFormatting sqref="J66:M67">
    <cfRule type="containsBlanks" dxfId="27" priority="27" stopIfTrue="1">
      <formula>LEN(TRIM(J66))=0</formula>
    </cfRule>
  </conditionalFormatting>
  <conditionalFormatting sqref="F68:I68">
    <cfRule type="containsBlanks" dxfId="26" priority="26" stopIfTrue="1">
      <formula>LEN(TRIM(F68))=0</formula>
    </cfRule>
  </conditionalFormatting>
  <conditionalFormatting sqref="J68:M68">
    <cfRule type="containsBlanks" dxfId="25" priority="25" stopIfTrue="1">
      <formula>LEN(TRIM(J68))=0</formula>
    </cfRule>
  </conditionalFormatting>
  <conditionalFormatting sqref="F69:I69">
    <cfRule type="containsBlanks" dxfId="24" priority="24" stopIfTrue="1">
      <formula>LEN(TRIM(F69))=0</formula>
    </cfRule>
  </conditionalFormatting>
  <conditionalFormatting sqref="J69:M69">
    <cfRule type="containsBlanks" dxfId="23" priority="23" stopIfTrue="1">
      <formula>LEN(TRIM(J69))=0</formula>
    </cfRule>
  </conditionalFormatting>
  <conditionalFormatting sqref="F70:I80">
    <cfRule type="containsBlanks" dxfId="22" priority="22" stopIfTrue="1">
      <formula>LEN(TRIM(F70))=0</formula>
    </cfRule>
  </conditionalFormatting>
  <conditionalFormatting sqref="J70:M80">
    <cfRule type="containsBlanks" dxfId="21" priority="21" stopIfTrue="1">
      <formula>LEN(TRIM(J70))=0</formula>
    </cfRule>
  </conditionalFormatting>
  <conditionalFormatting sqref="F102:I102">
    <cfRule type="containsBlanks" dxfId="20" priority="20" stopIfTrue="1">
      <formula>LEN(TRIM(F102))=0</formula>
    </cfRule>
  </conditionalFormatting>
  <conditionalFormatting sqref="F87:I88 F102:I102">
    <cfRule type="containsBlanks" dxfId="19" priority="19" stopIfTrue="1">
      <formula>LEN(TRIM(F87))=0</formula>
    </cfRule>
  </conditionalFormatting>
  <conditionalFormatting sqref="J102:M102">
    <cfRule type="containsBlanks" dxfId="18" priority="18" stopIfTrue="1">
      <formula>LEN(TRIM(J102))=0</formula>
    </cfRule>
  </conditionalFormatting>
  <conditionalFormatting sqref="J102:M102 J87:M88">
    <cfRule type="containsBlanks" dxfId="17" priority="17" stopIfTrue="1">
      <formula>LEN(TRIM(J87))=0</formula>
    </cfRule>
  </conditionalFormatting>
  <conditionalFormatting sqref="F89:I89">
    <cfRule type="containsBlanks" dxfId="16" priority="16" stopIfTrue="1">
      <formula>LEN(TRIM(F89))=0</formula>
    </cfRule>
  </conditionalFormatting>
  <conditionalFormatting sqref="J89">
    <cfRule type="containsBlanks" dxfId="15" priority="15" stopIfTrue="1">
      <formula>LEN(TRIM(J89))=0</formula>
    </cfRule>
  </conditionalFormatting>
  <conditionalFormatting sqref="F90:I90">
    <cfRule type="containsBlanks" dxfId="14" priority="14" stopIfTrue="1">
      <formula>LEN(TRIM(F90))=0</formula>
    </cfRule>
  </conditionalFormatting>
  <conditionalFormatting sqref="J90">
    <cfRule type="containsBlanks" dxfId="13" priority="13" stopIfTrue="1">
      <formula>LEN(TRIM(J90))=0</formula>
    </cfRule>
  </conditionalFormatting>
  <conditionalFormatting sqref="K89:M89">
    <cfRule type="containsBlanks" dxfId="12" priority="12" stopIfTrue="1">
      <formula>LEN(TRIM(K89))=0</formula>
    </cfRule>
  </conditionalFormatting>
  <conditionalFormatting sqref="K90:M90">
    <cfRule type="containsBlanks" dxfId="11" priority="11" stopIfTrue="1">
      <formula>LEN(TRIM(K90))=0</formula>
    </cfRule>
  </conditionalFormatting>
  <conditionalFormatting sqref="F91:I101">
    <cfRule type="containsBlanks" dxfId="10" priority="10" stopIfTrue="1">
      <formula>LEN(TRIM(F91))=0</formula>
    </cfRule>
  </conditionalFormatting>
  <conditionalFormatting sqref="J91:J101">
    <cfRule type="containsBlanks" dxfId="9" priority="9" stopIfTrue="1">
      <formula>LEN(TRIM(J91))=0</formula>
    </cfRule>
  </conditionalFormatting>
  <conditionalFormatting sqref="K91:M101">
    <cfRule type="containsBlanks" dxfId="8" priority="8" stopIfTrue="1">
      <formula>LEN(TRIM(K91))=0</formula>
    </cfRule>
  </conditionalFormatting>
  <conditionalFormatting sqref="F107:M121">
    <cfRule type="containsBlanks" dxfId="7" priority="7" stopIfTrue="1">
      <formula>LEN(TRIM(F107))=0</formula>
    </cfRule>
  </conditionalFormatting>
  <conditionalFormatting sqref="F127:M141">
    <cfRule type="containsBlanks" dxfId="6" priority="6" stopIfTrue="1">
      <formula>LEN(TRIM(F127))=0</formula>
    </cfRule>
  </conditionalFormatting>
  <conditionalFormatting sqref="F24:M38">
    <cfRule type="containsBlanks" dxfId="5" priority="4" stopIfTrue="1">
      <formula>LEN(TRIM(F24))=0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6" operator="containsText" id="{F832A632-9C63-477C-BD26-8262A4FF469D}">
            <xm:f>NOT(ISERROR(SEARCH(Velferdsmodellen!$D$10,H24)))</xm:f>
            <xm:f>Velferdsmodellen!$D$10</xm:f>
            <x14:dxf>
              <fill>
                <patternFill>
                  <bgColor rgb="FFC00000"/>
                </patternFill>
              </fill>
            </x14:dxf>
          </x14:cfRule>
          <x14:cfRule type="containsText" priority="157" operator="containsText" id="{5835F1B7-8D96-406C-B2CE-C09E6E7DB9E9}">
            <xm:f>NOT(ISERROR(SEARCH(Velferdsmodellen!$D$9,H24)))</xm:f>
            <xm:f>Velferdsmodellen!$D$9</xm:f>
            <x14:dxf>
              <fill>
                <patternFill>
                  <bgColor theme="5"/>
                </patternFill>
              </fill>
            </x14:dxf>
          </x14:cfRule>
          <x14:cfRule type="containsText" priority="158" operator="containsText" id="{757D5BDF-2726-45A4-ACB7-88652FBF060C}">
            <xm:f>NOT(ISERROR(SEARCH(Velferdsmodellen!$D$8,H24)))</xm:f>
            <xm:f>Velferdsmodellen!$D$8</xm:f>
            <x14:dxf>
              <fill>
                <patternFill>
                  <bgColor theme="7"/>
                </patternFill>
              </fill>
            </x14:dxf>
          </x14:cfRule>
          <x14:cfRule type="containsText" priority="159" operator="containsText" id="{F016AC22-9FF1-49C2-B4F3-7C74A1210628}">
            <xm:f>NOT(ISERROR(SEARCH(Velferdsmodellen!$D$7,H24)))</xm:f>
            <xm:f>Velferdsmodellen!$D$7</xm:f>
            <x14:dxf>
              <fill>
                <patternFill>
                  <bgColor theme="9"/>
                </patternFill>
              </fill>
            </x14:dxf>
          </x14:cfRule>
          <xm:sqref>H24:I39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104F7-0E4F-4D5F-95DF-20D8590DD965}">
  <dimension ref="B1:AJ45"/>
  <sheetViews>
    <sheetView zoomScale="80" zoomScaleNormal="80" zoomScaleSheetLayoutView="50" workbookViewId="0">
      <pane xSplit="3" ySplit="12" topLeftCell="D1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67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67" customWidth="1"/>
    <col min="38" max="40" width="12.42578125" style="67"/>
    <col min="41" max="41" width="26.7109375" style="67" customWidth="1"/>
    <col min="42" max="16384" width="12.42578125" style="67"/>
  </cols>
  <sheetData>
    <row r="1" spans="2:36" ht="16.5" thickBot="1" x14ac:dyDescent="0.3"/>
    <row r="2" spans="2:36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2:36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2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2:36" ht="16.5" thickBot="1" x14ac:dyDescent="0.3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</row>
    <row r="11" spans="2:36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2:36" ht="31.5" x14ac:dyDescent="0.25">
      <c r="B12" s="96"/>
      <c r="C12" s="189"/>
      <c r="D12" s="124">
        <v>1</v>
      </c>
      <c r="E12" s="125">
        <v>2</v>
      </c>
      <c r="F12" s="125">
        <v>3</v>
      </c>
      <c r="G12" s="125">
        <v>4</v>
      </c>
      <c r="H12" s="125">
        <v>5</v>
      </c>
      <c r="I12" s="125">
        <v>6</v>
      </c>
      <c r="J12" s="125">
        <v>7</v>
      </c>
      <c r="K12" s="125">
        <v>8</v>
      </c>
      <c r="L12" s="125">
        <v>9</v>
      </c>
      <c r="M12" s="125">
        <v>10</v>
      </c>
      <c r="N12" s="125">
        <v>11</v>
      </c>
      <c r="O12" s="125">
        <v>12</v>
      </c>
      <c r="P12" s="125">
        <v>13</v>
      </c>
      <c r="Q12" s="125">
        <v>14</v>
      </c>
      <c r="R12" s="126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59">
        <v>30</v>
      </c>
      <c r="AH12" s="188" t="s">
        <v>47</v>
      </c>
      <c r="AI12" s="100" t="s">
        <v>48</v>
      </c>
      <c r="AJ12" s="98"/>
    </row>
    <row r="13" spans="2:36" x14ac:dyDescent="0.25">
      <c r="B13" s="96"/>
      <c r="C13" s="131" t="s">
        <v>13</v>
      </c>
      <c r="D13" s="234"/>
      <c r="E13" s="170"/>
      <c r="F13" s="170"/>
      <c r="G13" s="170"/>
      <c r="H13" s="170"/>
      <c r="I13" s="108"/>
      <c r="J13" s="108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 t="shared" ref="AH13:AH24" si="0">30-COUNTBLANK(D13:AG13)</f>
        <v>0</v>
      </c>
      <c r="AI13" s="201"/>
      <c r="AJ13" s="98"/>
    </row>
    <row r="14" spans="2:36" ht="16.5" thickBot="1" x14ac:dyDescent="0.3">
      <c r="B14" s="96"/>
      <c r="C14" s="171" t="s">
        <v>39</v>
      </c>
      <c r="D14" s="235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si="0"/>
        <v>0</v>
      </c>
      <c r="AI14" s="218"/>
      <c r="AJ14" s="98"/>
    </row>
    <row r="15" spans="2:36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88/AH15&gt;=0.25),3,IF(OR((Beregningsgrunnlag!M88/AH15&gt;=0.1),((Beregningsgrunnlag!M88+Beregningsgrunnlag!L88)/AH15&gt;=0.4)),2,IF(OR((Beregningsgrunnlag!M88&gt;0),(Beregningsgrunnlag!M88+Beregningsgrunnlag!L88)/AH15&gt;0,((Beregningsgrunnlag!J88/AH15&lt;0.6))),1,0))))</f>
        <v/>
      </c>
      <c r="AJ15" s="98"/>
    </row>
    <row r="16" spans="2:36" x14ac:dyDescent="0.25">
      <c r="B16" s="96"/>
      <c r="C16" s="131" t="s">
        <v>83</v>
      </c>
      <c r="D16" s="236"/>
      <c r="E16" s="119"/>
      <c r="F16" s="119"/>
      <c r="G16" s="119"/>
      <c r="H16" s="119"/>
      <c r="I16" s="119"/>
      <c r="J16" s="119"/>
      <c r="K16" s="119"/>
      <c r="L16" s="119"/>
      <c r="M16" s="119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47/AH16&gt;=0.25),3,IF(OR((Beregningsgrunnlag!I47/AH16&gt;=0.1),((Beregningsgrunnlag!I47+Beregningsgrunnlag!H47)/AH16&gt;=0.4)),2,IF(OR((Beregningsgrunnlag!I47&gt;0),(Beregningsgrunnlag!I47+Beregningsgrunnlag!H47)/AH16&gt;0,((Beregningsgrunnlag!F47/AH16&lt;0.6))),1,0))))</f>
        <v/>
      </c>
      <c r="AJ16" s="98"/>
    </row>
    <row r="17" spans="2:36" x14ac:dyDescent="0.25">
      <c r="B17" s="96"/>
      <c r="C17" s="131" t="s">
        <v>84</v>
      </c>
      <c r="D17" s="106"/>
      <c r="E17" s="107"/>
      <c r="F17" s="107"/>
      <c r="G17" s="107"/>
      <c r="H17" s="107"/>
      <c r="I17" s="107"/>
      <c r="J17" s="107"/>
      <c r="K17" s="108"/>
      <c r="L17" s="108"/>
      <c r="M17" s="108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47/AH17&gt;=0.25),3,IF(OR((Beregningsgrunnlag!M47/AH17&gt;=0.1),((Beregningsgrunnlag!M47+Beregningsgrunnlag!L47)/AH17&gt;=0.4)),2,IF(OR((Beregningsgrunnlag!M47&gt;0),(Beregningsgrunnlag!M47+Beregningsgrunnlag!L47)/AH17&gt;0,((Beregningsgrunnlag!J47/AH17&lt;0.6))),1,0))))</f>
        <v/>
      </c>
      <c r="AJ17" s="98"/>
    </row>
    <row r="18" spans="2:36" x14ac:dyDescent="0.25">
      <c r="B18" s="96"/>
      <c r="C18" s="131" t="s">
        <v>12</v>
      </c>
      <c r="D18" s="106"/>
      <c r="E18" s="107"/>
      <c r="F18" s="107"/>
      <c r="G18" s="107"/>
      <c r="H18" s="107"/>
      <c r="I18" s="107"/>
      <c r="J18" s="107"/>
      <c r="K18" s="108"/>
      <c r="L18" s="108"/>
      <c r="M18" s="108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67/AH18&gt;=0.25),3,IF(OR((Beregningsgrunnlag!I67/AH18&gt;=0.1),((Beregningsgrunnlag!I67+Beregningsgrunnlag!H67)/AH18&gt;=0.4)),2,IF(OR((Beregningsgrunnlag!I67&gt;0),(Beregningsgrunnlag!I67+Beregningsgrunnlag!H67)/AH18&gt;0,((Beregningsgrunnlag!F67/AH18&lt;0.6))),1,0))))</f>
        <v/>
      </c>
      <c r="AJ18" s="98"/>
    </row>
    <row r="19" spans="2:36" x14ac:dyDescent="0.25">
      <c r="B19" s="96"/>
      <c r="C19" s="131" t="s">
        <v>11</v>
      </c>
      <c r="D19" s="106"/>
      <c r="E19" s="107"/>
      <c r="F19" s="107"/>
      <c r="G19" s="108"/>
      <c r="H19" s="107"/>
      <c r="I19" s="107"/>
      <c r="J19" s="107"/>
      <c r="K19" s="108"/>
      <c r="L19" s="108"/>
      <c r="M19" s="108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67/AH19&gt;=0.25),3,IF(OR((Beregningsgrunnlag!M67/AH19&gt;=0.1),((Beregningsgrunnlag!M67+Beregningsgrunnlag!L67)/AH19&gt;=0.4)),2,IF(OR((Beregningsgrunnlag!M67&gt;0),(Beregningsgrunnlag!M67+Beregningsgrunnlag!L67)/AH19&gt;0,((Beregningsgrunnlag!J67/AH19&lt;0.6))),1,0))))</f>
        <v/>
      </c>
      <c r="AJ19" s="98"/>
    </row>
    <row r="20" spans="2:36" x14ac:dyDescent="0.25">
      <c r="B20" s="96"/>
      <c r="C20" s="131" t="s">
        <v>10</v>
      </c>
      <c r="D20" s="106"/>
      <c r="E20" s="107"/>
      <c r="F20" s="107"/>
      <c r="G20" s="107"/>
      <c r="H20" s="107"/>
      <c r="I20" s="107"/>
      <c r="J20" s="107"/>
      <c r="K20" s="108"/>
      <c r="L20" s="108"/>
      <c r="M20" s="108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88/AH20&gt;=0.25),3,IF(OR((Beregningsgrunnlag!I88/AH20&gt;=0.1),((Beregningsgrunnlag!I88+Beregningsgrunnlag!H88)/AH20&gt;=0.4)),2,IF(OR((Beregningsgrunnlag!I88&gt;0),(Beregningsgrunnlag!I88+Beregningsgrunnlag!H88)/AH20&gt;0,((Beregningsgrunnlag!F88/AH20&lt;0.6))),1,0))))</f>
        <v/>
      </c>
      <c r="AJ20" s="98"/>
    </row>
    <row r="21" spans="2:36" x14ac:dyDescent="0.25">
      <c r="B21" s="96"/>
      <c r="C21" s="131" t="s">
        <v>90</v>
      </c>
      <c r="D21" s="106"/>
      <c r="E21" s="107"/>
      <c r="F21" s="107"/>
      <c r="G21" s="107"/>
      <c r="H21" s="107"/>
      <c r="I21" s="107"/>
      <c r="J21" s="107"/>
      <c r="K21" s="108"/>
      <c r="L21" s="108"/>
      <c r="M21" s="108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108/AH21&gt;=0.25),3,IF(OR((Beregningsgrunnlag!M108/AH21&gt;=0.1),((Beregningsgrunnlag!M108+Beregningsgrunnlag!L108)/AH21&gt;=0.4)),2,IF(OR((Beregningsgrunnlag!M108&gt;0),(Beregningsgrunnlag!M108+Beregningsgrunnlag!L108)/AH21&gt;0,((Beregningsgrunnlag!J108/AH21&lt;0.6))),1,0))))</f>
        <v/>
      </c>
      <c r="AJ21" s="98"/>
    </row>
    <row r="22" spans="2:36" x14ac:dyDescent="0.25">
      <c r="B22" s="96"/>
      <c r="C22" s="131" t="s">
        <v>91</v>
      </c>
      <c r="D22" s="106"/>
      <c r="E22" s="107"/>
      <c r="F22" s="107"/>
      <c r="G22" s="108"/>
      <c r="H22" s="107"/>
      <c r="I22" s="107"/>
      <c r="J22" s="107"/>
      <c r="K22" s="108"/>
      <c r="L22" s="108"/>
      <c r="M22" s="108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108/AH22&gt;=0.25),3,IF(OR((Beregningsgrunnlag!I108/AH22&gt;=0.1),((Beregningsgrunnlag!I108+Beregningsgrunnlag!H108)/AH22&gt;=0.4)),2,IF(OR((Beregningsgrunnlag!I108&gt;0),(Beregningsgrunnlag!I108+Beregningsgrunnlag!H108)/AH22&gt;0,((Beregningsgrunnlag!F108/AH22&lt;0.6))),1,0))))</f>
        <v/>
      </c>
      <c r="AJ22" s="98"/>
    </row>
    <row r="23" spans="2:36" x14ac:dyDescent="0.25">
      <c r="B23" s="96"/>
      <c r="C23" s="131" t="s">
        <v>9</v>
      </c>
      <c r="D23" s="106"/>
      <c r="E23" s="107"/>
      <c r="F23" s="107"/>
      <c r="G23" s="107"/>
      <c r="H23" s="107"/>
      <c r="I23" s="107"/>
      <c r="J23" s="107"/>
      <c r="K23" s="108"/>
      <c r="L23" s="108"/>
      <c r="M23" s="108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128/AH23&gt;=0.25),3,IF(OR((Beregningsgrunnlag!M128/AH23&gt;=0.1),((Beregningsgrunnlag!M128+Beregningsgrunnlag!L128)/AH23&gt;=0.4)),2,IF(OR((Beregningsgrunnlag!M128&gt;0),(Beregningsgrunnlag!M128+Beregningsgrunnlag!L128)/AH23&gt;0,((Beregningsgrunnlag!J128/AH23&lt;0.6))),1,0))))</f>
        <v/>
      </c>
      <c r="AJ23" s="98"/>
    </row>
    <row r="24" spans="2:36" ht="16.5" thickBot="1" x14ac:dyDescent="0.3">
      <c r="B24" s="96"/>
      <c r="C24" s="211" t="s">
        <v>8</v>
      </c>
      <c r="D24" s="112"/>
      <c r="E24" s="113"/>
      <c r="F24" s="113"/>
      <c r="G24" s="113"/>
      <c r="H24" s="113"/>
      <c r="I24" s="113"/>
      <c r="J24" s="113"/>
      <c r="K24" s="114"/>
      <c r="L24" s="114"/>
      <c r="M24" s="114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128/AH24&gt;=0.25),3,IF(OR((Beregningsgrunnlag!I128/AH24&gt;=0.1),((Beregningsgrunnlag!I128+Beregningsgrunnlag!H128)/AH24&gt;=0.4)),2,IF(OR((Beregningsgrunnlag!I128&gt;0),(Beregningsgrunnlag!I128+Beregningsgrunnlag!H128)/AH24&gt;0,((Beregningsgrunnlag!F128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+IF(COUNTBLANK(D16:D24)&gt;4,"",(((D16)^2+0.5*(D17)^2+D18^2+D19^2+2*D20^2+D21^2+D22^2+D23^2+D24^2+IF(COUNTBLANK(D15)=0,D15^2,0))/(9*(10-COUNTBLANK(D18:D24)-COUNTBLANK(D20)-COUNTBLANK(D15:D16)+0.5*(1-COUNTBLANK(D17))))*100))</f>
        <v/>
      </c>
      <c r="E25" s="193" t="str">
        <f t="shared" ref="E25:AG25" si="1">+IF(COUNTBLANK(E16:E24)&gt;4,"",(((E16)^2+0.5*(E17)^2+E18^2+E19^2+2*E20^2+E21^2+E22^2+E23^2+E24^2+IF(COUNTBLANK(E15)=0,E15^2,0))/(9*(10-COUNTBLANK(E18:E24)-COUNTBLANK(E20)-COUNTBLANK(E15:E16)+0.5*(1-COUNTBLANK(E17))))*100))</f>
        <v/>
      </c>
      <c r="F25" s="193" t="str">
        <f t="shared" si="1"/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 t="shared" si="1"/>
        <v/>
      </c>
      <c r="AH25" s="199"/>
      <c r="AI25" s="155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>+IF(E25="","",IF(E25&gt;=30,3,IF(E25&gt;=10,2,IF(MAX(E16:E24)=3,2,IF(E25&lt;&gt;0,1,0)))))</f>
        <v/>
      </c>
      <c r="F26" s="192" t="str">
        <f>+IF(F25="","",IF(F25&gt;=30,3,IF(F25&gt;=10,2,IF(MAX(F16:F24)=3,2,IF(F25&lt;&gt;0,1,0)))))</f>
        <v/>
      </c>
      <c r="G26" s="192" t="str">
        <f t="shared" ref="G26:AG26" si="2">+IF(G25="","",IF(G25&gt;=30,3,IF(G25&gt;=10,2,IF(MAX(G16:G24)=3,2,IF(G25&lt;&gt;0,1,0)))))</f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200"/>
      <c r="AI26" s="204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123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232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3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33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33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33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33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3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33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33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33"/>
      <c r="AI38" s="156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41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47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50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3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t/o7tFgdsdRGhvFJDNvZZCcwT3L5T9b8e/PgTj10WHU5q0D92OGXRa59pPi6mxi7/tezPxxVvS/lxgEkxsdjrA==" saltValue="1QpVwr5G2eKyYZWHFfVtEw==" spinCount="100000" sheet="1" formatCells="0" formatColumns="0" formatRows="0" insertRows="0" pivotTables="0"/>
  <mergeCells count="13">
    <mergeCell ref="D11:AI11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3:AI14 AH25:AI26">
    <cfRule type="containsBlanks" dxfId="731" priority="104" stopIfTrue="1">
      <formula>LEN(TRIM(AH13))=0</formula>
    </cfRule>
  </conditionalFormatting>
  <conditionalFormatting sqref="AH26">
    <cfRule type="cellIs" dxfId="730" priority="105" operator="equal">
      <formula>3</formula>
    </cfRule>
    <cfRule type="cellIs" dxfId="729" priority="106" operator="equal">
      <formula>2</formula>
    </cfRule>
    <cfRule type="cellIs" dxfId="728" priority="107" operator="equal">
      <formula>1</formula>
    </cfRule>
    <cfRule type="cellIs" dxfId="727" priority="113" operator="equal">
      <formula>0</formula>
    </cfRule>
  </conditionalFormatting>
  <conditionalFormatting sqref="AI30:AI39">
    <cfRule type="containsBlanks" dxfId="726" priority="94" stopIfTrue="1">
      <formula>LEN(TRIM(AI30))=0</formula>
    </cfRule>
  </conditionalFormatting>
  <conditionalFormatting sqref="AI30:AI37">
    <cfRule type="cellIs" dxfId="725" priority="100" operator="between">
      <formula>0</formula>
      <formula>0.25</formula>
    </cfRule>
    <cfRule type="cellIs" dxfId="724" priority="101" operator="between">
      <formula>0.25</formula>
      <formula>0.5</formula>
    </cfRule>
    <cfRule type="cellIs" dxfId="723" priority="103" operator="between">
      <formula>0.5</formula>
      <formula>0.75</formula>
    </cfRule>
    <cfRule type="cellIs" dxfId="722" priority="114" operator="between">
      <formula>0.75</formula>
      <formula>1</formula>
    </cfRule>
  </conditionalFormatting>
  <conditionalFormatting sqref="AI38">
    <cfRule type="cellIs" dxfId="721" priority="95" operator="between">
      <formula>0</formula>
      <formula>0.25</formula>
    </cfRule>
    <cfRule type="cellIs" dxfId="720" priority="96" operator="between">
      <formula>0.25</formula>
      <formula>0.5</formula>
    </cfRule>
    <cfRule type="cellIs" dxfId="719" priority="97" operator="between">
      <formula>0.5</formula>
      <formula>0.75</formula>
    </cfRule>
    <cfRule type="cellIs" dxfId="718" priority="99" operator="between">
      <formula>0.75</formula>
      <formula>1</formula>
    </cfRule>
  </conditionalFormatting>
  <conditionalFormatting sqref="D25:AG25">
    <cfRule type="containsBlanks" dxfId="717" priority="71" stopIfTrue="1">
      <formula>LEN(TRIM(D25))=0</formula>
    </cfRule>
  </conditionalFormatting>
  <conditionalFormatting sqref="AI15:AI22">
    <cfRule type="containsBlanks" dxfId="716" priority="66" stopIfTrue="1">
      <formula>LEN(TRIM(AI15))=0</formula>
    </cfRule>
  </conditionalFormatting>
  <conditionalFormatting sqref="AI15:AI22">
    <cfRule type="cellIs" dxfId="715" priority="67" operator="equal">
      <formula>3</formula>
    </cfRule>
    <cfRule type="cellIs" dxfId="714" priority="68" operator="equal">
      <formula>2</formula>
    </cfRule>
    <cfRule type="cellIs" dxfId="713" priority="69" operator="equal">
      <formula>1</formula>
    </cfRule>
    <cfRule type="cellIs" dxfId="712" priority="70" operator="equal">
      <formula>0</formula>
    </cfRule>
  </conditionalFormatting>
  <conditionalFormatting sqref="AI23:AI24">
    <cfRule type="containsBlanks" dxfId="711" priority="62" stopIfTrue="1">
      <formula>LEN(TRIM(AI23))=0</formula>
    </cfRule>
  </conditionalFormatting>
  <conditionalFormatting sqref="AI23:AI24">
    <cfRule type="cellIs" dxfId="710" priority="61" operator="equal">
      <formula>3</formula>
    </cfRule>
    <cfRule type="cellIs" dxfId="709" priority="63" operator="equal">
      <formula>2</formula>
    </cfRule>
    <cfRule type="cellIs" dxfId="708" priority="64" operator="equal">
      <formula>1</formula>
    </cfRule>
    <cfRule type="cellIs" dxfId="707" priority="65" operator="equal">
      <formula>0</formula>
    </cfRule>
  </conditionalFormatting>
  <conditionalFormatting sqref="D26:AG26">
    <cfRule type="containsBlanks" dxfId="706" priority="2" stopIfTrue="1">
      <formula>LEN(TRIM(D26))=0</formula>
    </cfRule>
  </conditionalFormatting>
  <conditionalFormatting sqref="E26 O26 Y26">
    <cfRule type="containsBlanks" dxfId="705" priority="17">
      <formula>LEN(TRIM(E26))=0</formula>
    </cfRule>
  </conditionalFormatting>
  <conditionalFormatting sqref="E26 O26 Y26">
    <cfRule type="cellIs" dxfId="704" priority="13" operator="equal">
      <formula>3</formula>
    </cfRule>
    <cfRule type="cellIs" dxfId="703" priority="14" operator="equal">
      <formula>2</formula>
    </cfRule>
    <cfRule type="cellIs" dxfId="702" priority="15" operator="equal">
      <formula>1</formula>
    </cfRule>
    <cfRule type="cellIs" dxfId="701" priority="16" operator="equal">
      <formula>0</formula>
    </cfRule>
  </conditionalFormatting>
  <conditionalFormatting sqref="H26 R26 AB26">
    <cfRule type="containsBlanks" dxfId="700" priority="12">
      <formula>LEN(TRIM(H26))=0</formula>
    </cfRule>
  </conditionalFormatting>
  <conditionalFormatting sqref="H26 R26 AB26">
    <cfRule type="cellIs" dxfId="699" priority="7" operator="equal">
      <formula>3</formula>
    </cfRule>
    <cfRule type="cellIs" dxfId="698" priority="8" operator="equal">
      <formula>2</formula>
    </cfRule>
    <cfRule type="cellIs" dxfId="697" priority="9" operator="equal">
      <formula>1</formula>
    </cfRule>
    <cfRule type="cellIs" dxfId="696" priority="10" operator="equal">
      <formula>0</formula>
    </cfRule>
  </conditionalFormatting>
  <conditionalFormatting sqref="H26 R26 AB26">
    <cfRule type="containsBlanks" dxfId="695" priority="6">
      <formula>LEN(TRIM(H26))=0</formula>
    </cfRule>
  </conditionalFormatting>
  <conditionalFormatting sqref="AG26">
    <cfRule type="cellIs" dxfId="694" priority="3" operator="equal">
      <formula>3</formula>
    </cfRule>
    <cfRule type="cellIs" dxfId="693" priority="4" operator="equal">
      <formula>2</formula>
    </cfRule>
    <cfRule type="cellIs" dxfId="692" priority="5" operator="equal">
      <formula>1</formula>
    </cfRule>
    <cfRule type="cellIs" dxfId="691" priority="11" operator="equal">
      <formula>0</formula>
    </cfRule>
  </conditionalFormatting>
  <conditionalFormatting sqref="D26:AG26">
    <cfRule type="cellIs" dxfId="690" priority="1" operator="equal">
      <formula>3</formula>
    </cfRule>
    <cfRule type="cellIs" dxfId="689" priority="18" operator="equal">
      <formula>2</formula>
    </cfRule>
    <cfRule type="cellIs" dxfId="688" priority="19" operator="equal">
      <formula>1</formula>
    </cfRule>
    <cfRule type="cellIs" dxfId="687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D3DAC316-23EC-45CF-B4AF-6169A5E29830}">
      <formula1>0</formula1>
      <formula2>3</formula2>
    </dataValidation>
    <dataValidation type="whole" allowBlank="1" showInputMessage="1" showErrorMessage="1" errorTitle="Feil i inntastingen" error="Scoren er utenfor intervallet (1-2). Skriv 1 for hannkjønn og 2 for hunnkjønn." sqref="D39:AG39" xr:uid="{5391DA44-0CE8-4277-AED9-C83F350E5AF1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5392EE7E-8FA2-464A-A43F-F3E21748ADD7}">
      <formula1>5</formula1>
      <formula2>25</formula2>
    </dataValidation>
    <dataValidation type="decimal" errorStyle="warning" allowBlank="1" showErrorMessage="1" errorTitle="Uforventet vekt" error="Vekten er utenfor forventet vektintervall. Sjekk at vekt er riktig og oppgitt i g. " sqref="D13:AG13" xr:uid="{68239D0F-9678-459F-8D86-93273177DF90}">
      <formula1>10</formula1>
      <formula2>100</formula2>
    </dataValidation>
    <dataValidation type="whole" allowBlank="1" showErrorMessage="1" error="Scoren er utenfor intervallet (0-1)" sqref="D31:AG38" xr:uid="{B7D7B420-FD5B-476B-AA58-A624BE08B09C}">
      <formula1>0</formula1>
      <formula2>1</formula2>
    </dataValidation>
    <dataValidation type="whole" allowBlank="1" showErrorMessage="1" error="Leverfargen er utenfor intervallet (1-6)_x000a_" sqref="D30:AG30" xr:uid="{BA422178-DE8C-4D7B-B450-BCEE9D2F0E43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F15 F26 G15:AG15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C8771-FDDA-4C34-9903-A6D5ECD8B5BB}">
  <dimension ref="B1:AJ45"/>
  <sheetViews>
    <sheetView zoomScale="80" zoomScaleNormal="80" workbookViewId="0">
      <pane xSplit="3" ySplit="12" topLeftCell="D22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1" customWidth="1"/>
    <col min="2" max="2" width="2.42578125" style="1" customWidth="1"/>
    <col min="3" max="3" width="33.140625" style="1" bestFit="1" customWidth="1"/>
    <col min="4" max="33" width="6.7109375" style="1" customWidth="1"/>
    <col min="34" max="34" width="8" style="1" hidden="1" customWidth="1"/>
    <col min="35" max="35" width="18.28515625" style="1" customWidth="1"/>
    <col min="36" max="36" width="2.42578125" style="1" customWidth="1"/>
    <col min="37" max="37" width="7" style="1" customWidth="1"/>
    <col min="38" max="40" width="12.42578125" style="1"/>
    <col min="41" max="41" width="26.7109375" style="1" customWidth="1"/>
    <col min="42" max="16384" width="12.42578125" style="1"/>
  </cols>
  <sheetData>
    <row r="1" spans="2:36" s="67" customFormat="1" ht="16.5" thickBot="1" x14ac:dyDescent="0.3"/>
    <row r="2" spans="2:36" s="67" customFormat="1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s="67" customFormat="1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s="67" customFormat="1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s="67" customFormat="1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s="67" customFormat="1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s="67" customFormat="1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19" customFormat="1" ht="15" x14ac:dyDescent="0.25">
      <c r="B8" s="21"/>
      <c r="C8" s="342" t="s">
        <v>17</v>
      </c>
      <c r="D8" s="343"/>
      <c r="E8" s="343"/>
      <c r="F8" s="343"/>
      <c r="G8" s="344"/>
      <c r="H8" s="342" t="s">
        <v>70</v>
      </c>
      <c r="I8" s="343"/>
      <c r="J8" s="343"/>
      <c r="K8" s="343"/>
      <c r="L8" s="343"/>
      <c r="M8" s="343"/>
      <c r="N8" s="344"/>
      <c r="O8" s="342" t="s">
        <v>71</v>
      </c>
      <c r="P8" s="343"/>
      <c r="Q8" s="343"/>
      <c r="R8" s="343"/>
      <c r="S8" s="343"/>
      <c r="T8" s="343"/>
      <c r="U8" s="343"/>
      <c r="V8" s="344"/>
      <c r="W8" s="342" t="s">
        <v>16</v>
      </c>
      <c r="X8" s="343"/>
      <c r="Y8" s="343"/>
      <c r="Z8" s="343"/>
      <c r="AA8" s="343"/>
      <c r="AB8" s="343"/>
      <c r="AC8" s="344"/>
      <c r="AD8" s="342" t="s">
        <v>15</v>
      </c>
      <c r="AE8" s="343"/>
      <c r="AF8" s="343"/>
      <c r="AG8" s="343"/>
      <c r="AH8" s="343"/>
      <c r="AI8" s="344"/>
      <c r="AJ8" s="20"/>
    </row>
    <row r="9" spans="2:36" s="16" customFormat="1" ht="19.5" thickBot="1" x14ac:dyDescent="0.3">
      <c r="B9" s="18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3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17"/>
    </row>
    <row r="10" spans="2:36" ht="16.5" thickBot="1" x14ac:dyDescent="0.3"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3"/>
    </row>
    <row r="11" spans="2:36" ht="21.75" thickBot="1" x14ac:dyDescent="0.3">
      <c r="B11" s="14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13"/>
    </row>
    <row r="12" spans="2:36" ht="31.5" x14ac:dyDescent="0.25">
      <c r="B12" s="14"/>
      <c r="C12" s="189"/>
      <c r="D12" s="167">
        <v>1</v>
      </c>
      <c r="E12" s="127">
        <v>2</v>
      </c>
      <c r="F12" s="127">
        <v>3</v>
      </c>
      <c r="G12" s="127">
        <v>4</v>
      </c>
      <c r="H12" s="127">
        <v>5</v>
      </c>
      <c r="I12" s="127">
        <v>6</v>
      </c>
      <c r="J12" s="127">
        <v>7</v>
      </c>
      <c r="K12" s="127">
        <v>8</v>
      </c>
      <c r="L12" s="127">
        <v>9</v>
      </c>
      <c r="M12" s="127">
        <v>10</v>
      </c>
      <c r="N12" s="127">
        <v>11</v>
      </c>
      <c r="O12" s="127">
        <v>12</v>
      </c>
      <c r="P12" s="127">
        <v>13</v>
      </c>
      <c r="Q12" s="127">
        <v>14</v>
      </c>
      <c r="R12" s="127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59">
        <v>30</v>
      </c>
      <c r="AH12" s="188" t="s">
        <v>47</v>
      </c>
      <c r="AI12" s="100" t="s">
        <v>48</v>
      </c>
      <c r="AJ12" s="13"/>
    </row>
    <row r="13" spans="2:36" x14ac:dyDescent="0.25">
      <c r="B13" s="14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 t="shared" ref="AH13:AH24" si="0">30-COUNTBLANK(D13:AG13)</f>
        <v>0</v>
      </c>
      <c r="AI13" s="201"/>
      <c r="AJ13" s="13"/>
    </row>
    <row r="14" spans="2:36" ht="16.5" thickBot="1" x14ac:dyDescent="0.3">
      <c r="B14" s="14"/>
      <c r="C14" s="171" t="s">
        <v>39</v>
      </c>
      <c r="D14" s="172"/>
      <c r="E14" s="173"/>
      <c r="F14" s="173"/>
      <c r="G14" s="173"/>
      <c r="H14" s="219"/>
      <c r="I14" s="173"/>
      <c r="J14" s="173"/>
      <c r="K14" s="172"/>
      <c r="L14" s="173"/>
      <c r="M14" s="173"/>
      <c r="N14" s="173"/>
      <c r="O14" s="219"/>
      <c r="P14" s="173"/>
      <c r="Q14" s="173"/>
      <c r="R14" s="172"/>
      <c r="S14" s="173"/>
      <c r="T14" s="173"/>
      <c r="U14" s="173"/>
      <c r="V14" s="219"/>
      <c r="W14" s="173"/>
      <c r="X14" s="173"/>
      <c r="Y14" s="172"/>
      <c r="Z14" s="173"/>
      <c r="AA14" s="173"/>
      <c r="AB14" s="173"/>
      <c r="AC14" s="219"/>
      <c r="AD14" s="173"/>
      <c r="AE14" s="173"/>
      <c r="AF14" s="173"/>
      <c r="AG14" s="173"/>
      <c r="AH14" s="217">
        <f t="shared" si="0"/>
        <v>0</v>
      </c>
      <c r="AI14" s="218"/>
      <c r="AJ14" s="13"/>
    </row>
    <row r="15" spans="2:36" x14ac:dyDescent="0.25">
      <c r="B15" s="14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89/AH15&gt;=0.25),3,IF(OR((Beregningsgrunnlag!M89/AH15&gt;=0.1),((Beregningsgrunnlag!M89+Beregningsgrunnlag!L89)/AH15&gt;=0.4)),2,IF(OR((Beregningsgrunnlag!M89&gt;0),(Beregningsgrunnlag!M89+Beregningsgrunnlag!L89)/AH15&gt;0,((Beregningsgrunnlag!J89/AH15&lt;0.6))),1,0))))</f>
        <v/>
      </c>
      <c r="AJ15" s="13"/>
    </row>
    <row r="16" spans="2:36" x14ac:dyDescent="0.25">
      <c r="B16" s="14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48/AH16&gt;=0.25),3,IF(OR((Beregningsgrunnlag!I48/AH16&gt;=0.1),((Beregningsgrunnlag!I48+Beregningsgrunnlag!H48)/AH16&gt;=0.4)),2,IF(OR((Beregningsgrunnlag!I48&gt;0),(Beregningsgrunnlag!I48+Beregningsgrunnlag!H48)/AH16&gt;0,((Beregningsgrunnlag!F48/AH16&lt;0.6))),1,0))))</f>
        <v/>
      </c>
      <c r="AJ16" s="13"/>
    </row>
    <row r="17" spans="2:36" x14ac:dyDescent="0.25">
      <c r="B17" s="14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48/AH17&gt;=0.25),3,IF(OR((Beregningsgrunnlag!M48/AH17&gt;=0.1),((Beregningsgrunnlag!M48+Beregningsgrunnlag!L48)/AH17&gt;=0.4)),2,IF(OR((Beregningsgrunnlag!M48&gt;0),(Beregningsgrunnlag!M48+Beregningsgrunnlag!L48)/AH17&gt;0,((Beregningsgrunnlag!J48/AH17&lt;0.6))),1,0))))</f>
        <v/>
      </c>
      <c r="AJ17" s="13"/>
    </row>
    <row r="18" spans="2:36" x14ac:dyDescent="0.25">
      <c r="B18" s="14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68/AH18&gt;=0.25),3,IF(OR((Beregningsgrunnlag!I68/AH18&gt;=0.1),((Beregningsgrunnlag!I68+Beregningsgrunnlag!H68)/AH18&gt;=0.4)),2,IF(OR((Beregningsgrunnlag!I68&gt;0),(Beregningsgrunnlag!I68+Beregningsgrunnlag!H68)/AH18&gt;0,((Beregningsgrunnlag!F68/AH18&lt;0.6))),1,0))))</f>
        <v/>
      </c>
      <c r="AJ18" s="13"/>
    </row>
    <row r="19" spans="2:36" x14ac:dyDescent="0.25">
      <c r="B19" s="14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68/AH19&gt;=0.25),3,IF(OR((Beregningsgrunnlag!M68/AH19&gt;=0.1),((Beregningsgrunnlag!M68+Beregningsgrunnlag!L68)/AH19&gt;=0.4)),2,IF(OR((Beregningsgrunnlag!M68&gt;0),(Beregningsgrunnlag!M68+Beregningsgrunnlag!L68)/AH19&gt;0,((Beregningsgrunnlag!J68/AH19&lt;0.6))),1,0))))</f>
        <v/>
      </c>
      <c r="AJ19" s="13"/>
    </row>
    <row r="20" spans="2:36" x14ac:dyDescent="0.25">
      <c r="B20" s="14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89/AH20&gt;=0.25),3,IF(OR((Beregningsgrunnlag!I89/AH20&gt;=0.1),((Beregningsgrunnlag!I89+Beregningsgrunnlag!H89)/AH20&gt;=0.4)),2,IF(OR((Beregningsgrunnlag!I89&gt;0),(Beregningsgrunnlag!I89+Beregningsgrunnlag!H89)/AH20&gt;0,((Beregningsgrunnlag!F89/AH20&lt;0.6))),1,0))))</f>
        <v/>
      </c>
      <c r="AJ20" s="13"/>
    </row>
    <row r="21" spans="2:36" x14ac:dyDescent="0.25">
      <c r="B21" s="14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109/AH21&gt;=0.25),3,IF(OR((Beregningsgrunnlag!M109/AH21&gt;=0.1),((Beregningsgrunnlag!M109+Beregningsgrunnlag!L109)/AH21&gt;=0.4)),2,IF(OR((Beregningsgrunnlag!M109&gt;0),(Beregningsgrunnlag!M109+Beregningsgrunnlag!L109)/AH21&gt;0,((Beregningsgrunnlag!J109/AH21&lt;0.6))),1,0))))</f>
        <v/>
      </c>
      <c r="AJ21" s="13"/>
    </row>
    <row r="22" spans="2:36" x14ac:dyDescent="0.25">
      <c r="B22" s="14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109/AH22&gt;=0.25),3,IF(OR((Beregningsgrunnlag!I109/AH22&gt;=0.1),((Beregningsgrunnlag!I109+Beregningsgrunnlag!H109)/AH22&gt;=0.4)),2,IF(OR((Beregningsgrunnlag!I109&gt;0),(Beregningsgrunnlag!I109+Beregningsgrunnlag!H109)/AH22&gt;0,((Beregningsgrunnlag!F109/AH22&lt;0.6))),1,0))))</f>
        <v/>
      </c>
      <c r="AJ22" s="13"/>
    </row>
    <row r="23" spans="2:36" x14ac:dyDescent="0.25">
      <c r="B23" s="14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129/AH23&gt;=0.25),3,IF(OR((Beregningsgrunnlag!M129/AH23&gt;=0.1),((Beregningsgrunnlag!M129+Beregningsgrunnlag!L129)/AH23&gt;=0.4)),2,IF(OR((Beregningsgrunnlag!M129&gt;0),(Beregningsgrunnlag!M129+Beregningsgrunnlag!L129)/AH23&gt;0,((Beregningsgrunnlag!J129/AH23&lt;0.6))),1,0))))</f>
        <v/>
      </c>
      <c r="AJ23" s="13"/>
    </row>
    <row r="24" spans="2:36" ht="16.5" thickBot="1" x14ac:dyDescent="0.3">
      <c r="B24" s="14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129/AH24&gt;=0.25),3,IF(OR((Beregningsgrunnlag!I129/AH24&gt;=0.1),((Beregningsgrunnlag!I129+Beregningsgrunnlag!H129)/AH24&gt;=0.4)),2,IF(OR((Beregningsgrunnlag!I129&gt;0),(Beregningsgrunnlag!I129+Beregningsgrunnlag!H129)/AH24&gt;0,((Beregningsgrunnlag!F129/AH24&lt;0.6))),1,0))))</f>
        <v/>
      </c>
      <c r="AJ24" s="13"/>
    </row>
    <row r="25" spans="2:36" x14ac:dyDescent="0.25">
      <c r="B25" s="14"/>
      <c r="C25" s="121" t="s">
        <v>87</v>
      </c>
      <c r="D25" s="209" t="str">
        <f>+IF(COUNTBLANK(D16:D24)&gt;4,"",(((D16)^2+0.5*(D17)^2+D18^2+D19^2+2*D20^2+D21^2+D22^2+D23^2+D24^2+IF(COUNTBLANK(D15)=0,D15^2,0))/(9*(10-COUNTBLANK(D18:D24)-COUNTBLANK(D20)-COUNTBLANK(D15:D16)+0.5*(1-COUNTBLANK(D17))))*100))</f>
        <v/>
      </c>
      <c r="E25" s="193" t="str">
        <f t="shared" ref="E25:AG25" si="1">+IF(COUNTBLANK(E16:E24)&gt;4,"",(((E16)^2+0.5*(E17)^2+E18^2+E19^2+2*E20^2+E21^2+E22^2+E23^2+E24^2+IF(COUNTBLANK(E15)=0,E15^2,0))/(9*(10-COUNTBLANK(E18:E24)-COUNTBLANK(E20)-COUNTBLANK(E15:E16)+0.5*(1-COUNTBLANK(E17))))*100))</f>
        <v/>
      </c>
      <c r="F25" s="193" t="str">
        <f t="shared" si="1"/>
        <v/>
      </c>
      <c r="G25" s="193" t="str">
        <f t="shared" si="1"/>
        <v/>
      </c>
      <c r="H25" s="195" t="str">
        <f t="shared" si="1"/>
        <v/>
      </c>
      <c r="I25" s="193" t="str">
        <f t="shared" si="1"/>
        <v/>
      </c>
      <c r="J25" s="193" t="str">
        <f t="shared" si="1"/>
        <v/>
      </c>
      <c r="K25" s="195" t="str">
        <f t="shared" si="1"/>
        <v/>
      </c>
      <c r="L25" s="193" t="str">
        <f t="shared" si="1"/>
        <v/>
      </c>
      <c r="M25" s="195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 t="shared" si="1"/>
        <v/>
      </c>
      <c r="AH25" s="198"/>
      <c r="AI25" s="122"/>
      <c r="AJ25" s="13"/>
    </row>
    <row r="26" spans="2:36" ht="16.5" thickBot="1" x14ac:dyDescent="0.3">
      <c r="B26" s="14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13"/>
    </row>
    <row r="27" spans="2:36" ht="16.5" thickBot="1" x14ac:dyDescent="0.3">
      <c r="B27" s="14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3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3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33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33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33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33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3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33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33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33"/>
      <c r="AI38" s="156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41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47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50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3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0rCN1Qt/7KCsB3sfkxtbBkm1WBtLgNH8kdelURDetZykt/j2XIitdfmGVf5vJJef1ekh4/c10OcQeMfJvUwEWg==" saltValue="ygQjOwkn7Gq5bh52WIPbIA==" spinCount="100000" sheet="1" formatCells="0" formatColumns="0" formatRows="0" inser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3:AI14 AH25:AI26">
    <cfRule type="containsBlanks" dxfId="686" priority="49" stopIfTrue="1">
      <formula>LEN(TRIM(AH13))=0</formula>
    </cfRule>
  </conditionalFormatting>
  <conditionalFormatting sqref="AH26">
    <cfRule type="cellIs" dxfId="685" priority="50" operator="equal">
      <formula>3</formula>
    </cfRule>
    <cfRule type="cellIs" dxfId="684" priority="51" operator="equal">
      <formula>2</formula>
    </cfRule>
    <cfRule type="cellIs" dxfId="683" priority="52" operator="equal">
      <formula>1</formula>
    </cfRule>
    <cfRule type="cellIs" dxfId="682" priority="58" operator="equal">
      <formula>0</formula>
    </cfRule>
  </conditionalFormatting>
  <conditionalFormatting sqref="AI30:AI39">
    <cfRule type="containsBlanks" dxfId="681" priority="39" stopIfTrue="1">
      <formula>LEN(TRIM(AI30))=0</formula>
    </cfRule>
  </conditionalFormatting>
  <conditionalFormatting sqref="AI30:AI37">
    <cfRule type="cellIs" dxfId="680" priority="45" operator="between">
      <formula>0</formula>
      <formula>0.25</formula>
    </cfRule>
    <cfRule type="cellIs" dxfId="679" priority="46" operator="between">
      <formula>0.25</formula>
      <formula>0.5</formula>
    </cfRule>
    <cfRule type="cellIs" dxfId="678" priority="48" operator="between">
      <formula>0.5</formula>
      <formula>0.75</formula>
    </cfRule>
    <cfRule type="cellIs" dxfId="677" priority="69" operator="between">
      <formula>0.75</formula>
      <formula>1</formula>
    </cfRule>
  </conditionalFormatting>
  <conditionalFormatting sqref="AI38">
    <cfRule type="cellIs" dxfId="676" priority="40" operator="between">
      <formula>0</formula>
      <formula>0.25</formula>
    </cfRule>
    <cfRule type="cellIs" dxfId="675" priority="41" operator="between">
      <formula>0.25</formula>
      <formula>0.5</formula>
    </cfRule>
    <cfRule type="cellIs" dxfId="674" priority="42" operator="between">
      <formula>0.5</formula>
      <formula>0.75</formula>
    </cfRule>
    <cfRule type="cellIs" dxfId="673" priority="44" operator="between">
      <formula>0.75</formula>
      <formula>1</formula>
    </cfRule>
  </conditionalFormatting>
  <conditionalFormatting sqref="D25:AG25">
    <cfRule type="containsBlanks" dxfId="672" priority="36" stopIfTrue="1">
      <formula>LEN(TRIM(D25))=0</formula>
    </cfRule>
  </conditionalFormatting>
  <conditionalFormatting sqref="AI15:AI21">
    <cfRule type="containsBlanks" dxfId="671" priority="31" stopIfTrue="1">
      <formula>LEN(TRIM(AI15))=0</formula>
    </cfRule>
  </conditionalFormatting>
  <conditionalFormatting sqref="AI15:AI21">
    <cfRule type="cellIs" dxfId="670" priority="32" operator="equal">
      <formula>3</formula>
    </cfRule>
    <cfRule type="cellIs" dxfId="669" priority="33" operator="equal">
      <formula>2</formula>
    </cfRule>
    <cfRule type="cellIs" dxfId="668" priority="34" operator="equal">
      <formula>1</formula>
    </cfRule>
    <cfRule type="cellIs" dxfId="667" priority="35" operator="equal">
      <formula>0</formula>
    </cfRule>
  </conditionalFormatting>
  <conditionalFormatting sqref="AI22">
    <cfRule type="containsBlanks" dxfId="666" priority="27" stopIfTrue="1">
      <formula>LEN(TRIM(AI22))=0</formula>
    </cfRule>
  </conditionalFormatting>
  <conditionalFormatting sqref="AI22">
    <cfRule type="cellIs" dxfId="665" priority="26" operator="equal">
      <formula>3</formula>
    </cfRule>
    <cfRule type="cellIs" dxfId="664" priority="28" operator="equal">
      <formula>2</formula>
    </cfRule>
    <cfRule type="cellIs" dxfId="663" priority="29" operator="equal">
      <formula>1</formula>
    </cfRule>
    <cfRule type="cellIs" dxfId="662" priority="30" operator="equal">
      <formula>0</formula>
    </cfRule>
  </conditionalFormatting>
  <conditionalFormatting sqref="AI23:AI24">
    <cfRule type="containsBlanks" dxfId="661" priority="22" stopIfTrue="1">
      <formula>LEN(TRIM(AI23))=0</formula>
    </cfRule>
  </conditionalFormatting>
  <conditionalFormatting sqref="AI23:AI24">
    <cfRule type="cellIs" dxfId="660" priority="21" operator="equal">
      <formula>3</formula>
    </cfRule>
    <cfRule type="cellIs" dxfId="659" priority="23" operator="equal">
      <formula>2</formula>
    </cfRule>
    <cfRule type="cellIs" dxfId="658" priority="24" operator="equal">
      <formula>1</formula>
    </cfRule>
    <cfRule type="cellIs" dxfId="657" priority="25" operator="equal">
      <formula>0</formula>
    </cfRule>
  </conditionalFormatting>
  <conditionalFormatting sqref="D26:AG26">
    <cfRule type="containsBlanks" dxfId="656" priority="2" stopIfTrue="1">
      <formula>LEN(TRIM(D26))=0</formula>
    </cfRule>
  </conditionalFormatting>
  <conditionalFormatting sqref="E26 O26 Y26">
    <cfRule type="containsBlanks" dxfId="655" priority="17">
      <formula>LEN(TRIM(E26))=0</formula>
    </cfRule>
  </conditionalFormatting>
  <conditionalFormatting sqref="E26 O26 Y26">
    <cfRule type="cellIs" dxfId="654" priority="13" operator="equal">
      <formula>3</formula>
    </cfRule>
    <cfRule type="cellIs" dxfId="653" priority="14" operator="equal">
      <formula>2</formula>
    </cfRule>
    <cfRule type="cellIs" dxfId="652" priority="15" operator="equal">
      <formula>1</formula>
    </cfRule>
    <cfRule type="cellIs" dxfId="651" priority="16" operator="equal">
      <formula>0</formula>
    </cfRule>
  </conditionalFormatting>
  <conditionalFormatting sqref="H26 R26 AB26">
    <cfRule type="containsBlanks" dxfId="650" priority="12">
      <formula>LEN(TRIM(H26))=0</formula>
    </cfRule>
  </conditionalFormatting>
  <conditionalFormatting sqref="H26 R26 AB26">
    <cfRule type="cellIs" dxfId="649" priority="7" operator="equal">
      <formula>3</formula>
    </cfRule>
    <cfRule type="cellIs" dxfId="648" priority="8" operator="equal">
      <formula>2</formula>
    </cfRule>
    <cfRule type="cellIs" dxfId="647" priority="9" operator="equal">
      <formula>1</formula>
    </cfRule>
    <cfRule type="cellIs" dxfId="646" priority="10" operator="equal">
      <formula>0</formula>
    </cfRule>
  </conditionalFormatting>
  <conditionalFormatting sqref="H26 R26 AB26">
    <cfRule type="containsBlanks" dxfId="645" priority="6">
      <formula>LEN(TRIM(H26))=0</formula>
    </cfRule>
  </conditionalFormatting>
  <conditionalFormatting sqref="AG26">
    <cfRule type="cellIs" dxfId="644" priority="3" operator="equal">
      <formula>3</formula>
    </cfRule>
    <cfRule type="cellIs" dxfId="643" priority="4" operator="equal">
      <formula>2</formula>
    </cfRule>
    <cfRule type="cellIs" dxfId="642" priority="5" operator="equal">
      <formula>1</formula>
    </cfRule>
    <cfRule type="cellIs" dxfId="641" priority="11" operator="equal">
      <formula>0</formula>
    </cfRule>
  </conditionalFormatting>
  <conditionalFormatting sqref="D26:AG26">
    <cfRule type="cellIs" dxfId="640" priority="1" operator="equal">
      <formula>3</formula>
    </cfRule>
    <cfRule type="cellIs" dxfId="639" priority="18" operator="equal">
      <formula>2</formula>
    </cfRule>
    <cfRule type="cellIs" dxfId="638" priority="19" operator="equal">
      <formula>1</formula>
    </cfRule>
    <cfRule type="cellIs" dxfId="637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07BA3E30-F3F3-4DAF-A8BD-7A0D56AB4B8C}">
      <formula1>0</formula1>
      <formula2>3</formula2>
    </dataValidation>
    <dataValidation type="whole" allowBlank="1" showInputMessage="1" showErrorMessage="1" errorTitle="Feil i inntastingen" error="Scoren er utenfor intervallet (1-2). Skriv 1 for hannkjønn og 2 for hunnkjønn." sqref="D39:AG39" xr:uid="{EE0D0806-474E-444E-9C4F-E61B9AA36552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5AE69338-3CFA-4B84-AD0D-9DA8C7B656FE}">
      <formula1>5</formula1>
      <formula2>25</formula2>
    </dataValidation>
    <dataValidation type="decimal" errorStyle="warning" allowBlank="1" showErrorMessage="1" errorTitle="Uforventet vekt" error="Vekten er utenfor forventet vektintervall. Sjekk at vekt er riktig og oppgitt i g. " sqref="D13:AG13" xr:uid="{D40B201B-B0BC-4915-A61B-88653F9D3CA9}">
      <formula1>10</formula1>
      <formula2>100</formula2>
    </dataValidation>
    <dataValidation type="whole" allowBlank="1" showErrorMessage="1" error="Scoren er utenfor intervallet (0-1)" sqref="D31:AG38" xr:uid="{74D66995-2A8F-48F3-BDDF-E22C83434564}">
      <formula1>0</formula1>
      <formula2>1</formula2>
    </dataValidation>
    <dataValidation type="whole" allowBlank="1" showErrorMessage="1" error="Leverfargen er utenfor intervallet (1-6)_x000a_" sqref="D30:AG30" xr:uid="{9E0D6BB4-ADF6-4432-9E45-A037E02E7B39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A767B-6356-4EFE-8470-E30E52515B97}">
  <dimension ref="B1:AJ45"/>
  <sheetViews>
    <sheetView zoomScale="80" zoomScaleNormal="80" workbookViewId="0">
      <pane xSplit="3" ySplit="12" topLeftCell="D27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67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67" customWidth="1"/>
    <col min="38" max="40" width="12.42578125" style="67"/>
    <col min="41" max="41" width="26.7109375" style="67" customWidth="1"/>
    <col min="42" max="16384" width="12.42578125" style="67"/>
  </cols>
  <sheetData>
    <row r="1" spans="2:36" ht="16.5" thickBot="1" x14ac:dyDescent="0.3"/>
    <row r="2" spans="2:36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2:36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4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2:36" ht="16.5" thickBot="1" x14ac:dyDescent="0.3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</row>
    <row r="11" spans="2:36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2:36" ht="31.5" x14ac:dyDescent="0.25">
      <c r="B12" s="96"/>
      <c r="C12" s="189"/>
      <c r="D12" s="167">
        <v>1</v>
      </c>
      <c r="E12" s="127">
        <v>2</v>
      </c>
      <c r="F12" s="127">
        <v>3</v>
      </c>
      <c r="G12" s="127">
        <v>4</v>
      </c>
      <c r="H12" s="127">
        <v>5</v>
      </c>
      <c r="I12" s="127">
        <v>6</v>
      </c>
      <c r="J12" s="127">
        <v>7</v>
      </c>
      <c r="K12" s="127">
        <v>8</v>
      </c>
      <c r="L12" s="127">
        <v>9</v>
      </c>
      <c r="M12" s="127">
        <v>10</v>
      </c>
      <c r="N12" s="127">
        <v>11</v>
      </c>
      <c r="O12" s="127">
        <v>12</v>
      </c>
      <c r="P12" s="127">
        <v>13</v>
      </c>
      <c r="Q12" s="127">
        <v>14</v>
      </c>
      <c r="R12" s="159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68">
        <v>30</v>
      </c>
      <c r="AH12" s="190" t="s">
        <v>47</v>
      </c>
      <c r="AI12" s="100" t="s">
        <v>48</v>
      </c>
      <c r="AJ12" s="98"/>
    </row>
    <row r="13" spans="2:36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 t="shared" ref="AH13:AH24" si="0">30-COUNTBLANK(D13:AG13)</f>
        <v>0</v>
      </c>
      <c r="AI13" s="201"/>
      <c r="AJ13" s="98"/>
    </row>
    <row r="14" spans="2:36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si="0"/>
        <v>0</v>
      </c>
      <c r="AI14" s="218"/>
      <c r="AJ14" s="98"/>
    </row>
    <row r="15" spans="2:36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90/AH15&gt;=0.25),3,IF(OR((Beregningsgrunnlag!M90/AH15&gt;=0.1),((Beregningsgrunnlag!M90+Beregningsgrunnlag!L90)/AH15&gt;=0.4)),2,IF(OR((Beregningsgrunnlag!M90&gt;0),(Beregningsgrunnlag!M90+Beregningsgrunnlag!L90)/AH15&gt;0,((Beregningsgrunnlag!J90/AH15&lt;0.6))),1,0))))</f>
        <v/>
      </c>
      <c r="AJ15" s="98"/>
    </row>
    <row r="16" spans="2:36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49/AH16&gt;=0.25),3,IF(OR((Beregningsgrunnlag!I49/AH16&gt;=0.1),((Beregningsgrunnlag!I49+Beregningsgrunnlag!H49)/AH16&gt;=0.4)),2,IF(OR((Beregningsgrunnlag!I49&gt;0),(Beregningsgrunnlag!I49+Beregningsgrunnlag!H49)/AH16&gt;0,((Beregningsgrunnlag!F49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49/AH17&gt;=0.25),3,IF(OR((Beregningsgrunnlag!M49/AH17&gt;=0.1),((Beregningsgrunnlag!M49+Beregningsgrunnlag!L49)/AH17&gt;=0.4)),2,IF(OR((Beregningsgrunnlag!M49&gt;0),(Beregningsgrunnlag!M49+Beregningsgrunnlag!L49)/AH17&gt;0,((Beregningsgrunnlag!J49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69/AH18&gt;=0.25),3,IF(OR((Beregningsgrunnlag!I69/AH18&gt;=0.1),((Beregningsgrunnlag!I69+Beregningsgrunnlag!H69)/AH18&gt;=0.4)),2,IF(OR((Beregningsgrunnlag!I69&gt;0),(Beregningsgrunnlag!I69+Beregningsgrunnlag!H69)/AH18&gt;0,((Beregningsgrunnlag!F69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69/AH19&gt;=0.25),3,IF(OR((Beregningsgrunnlag!M69/AH19&gt;=0.1),((Beregningsgrunnlag!M69+Beregningsgrunnlag!L69)/AH19&gt;=0.4)),2,IF(OR((Beregningsgrunnlag!M69&gt;0),(Beregningsgrunnlag!M69+Beregningsgrunnlag!L69)/AH19&gt;0,((Beregningsgrunnlag!J69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90/AH20&gt;=0.25),3,IF(OR((Beregningsgrunnlag!I90/AH20&gt;=0.1),((Beregningsgrunnlag!I90+Beregningsgrunnlag!H90)/AH20&gt;=0.4)),2,IF(OR((Beregningsgrunnlag!I90&gt;0),(Beregningsgrunnlag!I90+Beregningsgrunnlag!H90)/AH20&gt;0,((Beregningsgrunnlag!F90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110/AH21&gt;=0.25),3,IF(OR((Beregningsgrunnlag!M110/AH21&gt;=0.1),((Beregningsgrunnlag!M110+Beregningsgrunnlag!L110)/AH21&gt;=0.4)),2,IF(OR((Beregningsgrunnlag!M110&gt;0),(Beregningsgrunnlag!M110+Beregningsgrunnlag!L110)/AH21&gt;0,((Beregningsgrunnlag!J110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110/AH22&gt;=0.25),3,IF(OR((Beregningsgrunnlag!I110/AH22&gt;=0.1),((Beregningsgrunnlag!I110+Beregningsgrunnlag!H110)/AH22&gt;=0.4)),2,IF(OR((Beregningsgrunnlag!I110&gt;0),(Beregningsgrunnlag!I110+Beregningsgrunnlag!H110)/AH22&gt;0,((Beregningsgrunnlag!F110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130/AH23&gt;=0.25),3,IF(OR((Beregningsgrunnlag!M130/AH23&gt;=0.1),((Beregningsgrunnlag!M130+Beregningsgrunnlag!L130)/AH23&gt;=0.4)),2,IF(OR((Beregningsgrunnlag!M130&gt;0),(Beregningsgrunnlag!M130+Beregningsgrunnlag!L130)/AH23&gt;0,((Beregningsgrunnlag!J130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130/AH24&gt;=0.25),3,IF(OR((Beregningsgrunnlag!I130/AH24&gt;=0.1),((Beregningsgrunnlag!I130+Beregningsgrunnlag!H130)/AH24&gt;=0.4)),2,IF(OR((Beregningsgrunnlag!I130&gt;0),(Beregningsgrunnlag!I130+Beregningsgrunnlag!H130)/AH24&gt;0,((Beregningsgrunnlag!F130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+IF(COUNTBLANK(D16:D24)&gt;4,"",(((D16)^2+0.5*(D17)^2+D18^2+D19^2+2*D20^2+D21^2+D22^2+D23^2+D24^2+IF(COUNTBLANK(D15)=0,D15^2,0))/(9*(10-COUNTBLANK(D18:D24)-COUNTBLANK(D20)-COUNTBLANK(D15:D16)+0.5*(1-COUNTBLANK(D17))))*100))</f>
        <v/>
      </c>
      <c r="E25" s="193" t="str">
        <f t="shared" ref="E25:AG25" si="1">+IF(COUNTBLANK(E16:E24)&gt;4,"",(((E16)^2+0.5*(E17)^2+E18^2+E19^2+2*E20^2+E21^2+E22^2+E23^2+E24^2+IF(COUNTBLANK(E15)=0,E15^2,0))/(9*(10-COUNTBLANK(E18:E24)-COUNTBLANK(E20)-COUNTBLANK(E15:E16)+0.5*(1-COUNTBLANK(E17))))*100))</f>
        <v/>
      </c>
      <c r="F25" s="193" t="str">
        <f t="shared" si="1"/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 t="shared" si="1"/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123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232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3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33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33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33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33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3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33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33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33"/>
      <c r="AI38" s="156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41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47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50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3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DcWq08rtIfqWSk6RWwPf6RVWf8EmvarrYE8Ys5JJsQkPQemJf8io1KGFF6i5Qt94EJtR+5xGB4Mi2OgZh3+gqA==" saltValue="X5f+uqlVCQRvYLW+ydi4Bw==" spinCount="100000" sheet="1" formatCells="0" formatColumns="0" formatRows="0" insertRows="0" pivotTables="0"/>
  <mergeCells count="13">
    <mergeCell ref="B45:AJ45"/>
    <mergeCell ref="D28:AI28"/>
    <mergeCell ref="D11:AI11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3:AI14 AH25:AI26">
    <cfRule type="containsBlanks" dxfId="636" priority="69" stopIfTrue="1">
      <formula>LEN(TRIM(AH13))=0</formula>
    </cfRule>
  </conditionalFormatting>
  <conditionalFormatting sqref="AH26">
    <cfRule type="cellIs" dxfId="635" priority="70" operator="equal">
      <formula>3</formula>
    </cfRule>
    <cfRule type="cellIs" dxfId="634" priority="71" operator="equal">
      <formula>2</formula>
    </cfRule>
    <cfRule type="cellIs" dxfId="633" priority="72" operator="equal">
      <formula>1</formula>
    </cfRule>
    <cfRule type="cellIs" dxfId="632" priority="78" operator="equal">
      <formula>0</formula>
    </cfRule>
  </conditionalFormatting>
  <conditionalFormatting sqref="AI30:AI39">
    <cfRule type="containsBlanks" dxfId="631" priority="60" stopIfTrue="1">
      <formula>LEN(TRIM(AI30))=0</formula>
    </cfRule>
  </conditionalFormatting>
  <conditionalFormatting sqref="AI30:AI37">
    <cfRule type="cellIs" dxfId="630" priority="65" operator="between">
      <formula>0</formula>
      <formula>0.25</formula>
    </cfRule>
    <cfRule type="cellIs" dxfId="629" priority="66" operator="between">
      <formula>0.25</formula>
      <formula>0.5</formula>
    </cfRule>
    <cfRule type="cellIs" dxfId="628" priority="68" operator="between">
      <formula>0.5</formula>
      <formula>0.75</formula>
    </cfRule>
    <cfRule type="cellIs" dxfId="627" priority="89" operator="between">
      <formula>0.75</formula>
      <formula>1</formula>
    </cfRule>
  </conditionalFormatting>
  <conditionalFormatting sqref="AI38">
    <cfRule type="cellIs" dxfId="626" priority="61" operator="between">
      <formula>0</formula>
      <formula>0.25</formula>
    </cfRule>
    <cfRule type="cellIs" dxfId="625" priority="62" operator="between">
      <formula>0.25</formula>
      <formula>0.5</formula>
    </cfRule>
    <cfRule type="cellIs" dxfId="624" priority="63" operator="between">
      <formula>0.5</formula>
      <formula>0.75</formula>
    </cfRule>
    <cfRule type="cellIs" dxfId="623" priority="64" operator="between">
      <formula>0.75</formula>
      <formula>1</formula>
    </cfRule>
  </conditionalFormatting>
  <conditionalFormatting sqref="D25:AG25">
    <cfRule type="containsBlanks" dxfId="622" priority="56" stopIfTrue="1">
      <formula>LEN(TRIM(D25))=0</formula>
    </cfRule>
  </conditionalFormatting>
  <conditionalFormatting sqref="AI15:AI21">
    <cfRule type="containsBlanks" dxfId="621" priority="51" stopIfTrue="1">
      <formula>LEN(TRIM(AI15))=0</formula>
    </cfRule>
  </conditionalFormatting>
  <conditionalFormatting sqref="AI15:AI21">
    <cfRule type="cellIs" dxfId="620" priority="52" operator="equal">
      <formula>3</formula>
    </cfRule>
    <cfRule type="cellIs" dxfId="619" priority="53" operator="equal">
      <formula>2</formula>
    </cfRule>
    <cfRule type="cellIs" dxfId="618" priority="54" operator="equal">
      <formula>1</formula>
    </cfRule>
    <cfRule type="cellIs" dxfId="617" priority="55" operator="equal">
      <formula>0</formula>
    </cfRule>
  </conditionalFormatting>
  <conditionalFormatting sqref="AI22">
    <cfRule type="containsBlanks" dxfId="616" priority="47" stopIfTrue="1">
      <formula>LEN(TRIM(AI22))=0</formula>
    </cfRule>
  </conditionalFormatting>
  <conditionalFormatting sqref="AI22">
    <cfRule type="cellIs" dxfId="615" priority="46" operator="equal">
      <formula>3</formula>
    </cfRule>
    <cfRule type="cellIs" dxfId="614" priority="48" operator="equal">
      <formula>2</formula>
    </cfRule>
    <cfRule type="cellIs" dxfId="613" priority="49" operator="equal">
      <formula>1</formula>
    </cfRule>
    <cfRule type="cellIs" dxfId="612" priority="50" operator="equal">
      <formula>0</formula>
    </cfRule>
  </conditionalFormatting>
  <conditionalFormatting sqref="AI23:AI24">
    <cfRule type="containsBlanks" dxfId="611" priority="42" stopIfTrue="1">
      <formula>LEN(TRIM(AI23))=0</formula>
    </cfRule>
  </conditionalFormatting>
  <conditionalFormatting sqref="AI23:AI24">
    <cfRule type="cellIs" dxfId="610" priority="41" operator="equal">
      <formula>3</formula>
    </cfRule>
    <cfRule type="cellIs" dxfId="609" priority="43" operator="equal">
      <formula>2</formula>
    </cfRule>
    <cfRule type="cellIs" dxfId="608" priority="44" operator="equal">
      <formula>1</formula>
    </cfRule>
    <cfRule type="cellIs" dxfId="607" priority="45" operator="equal">
      <formula>0</formula>
    </cfRule>
  </conditionalFormatting>
  <conditionalFormatting sqref="D26:AG26">
    <cfRule type="containsBlanks" dxfId="606" priority="2" stopIfTrue="1">
      <formula>LEN(TRIM(D26))=0</formula>
    </cfRule>
  </conditionalFormatting>
  <conditionalFormatting sqref="E26 O26 Y26">
    <cfRule type="containsBlanks" dxfId="605" priority="17">
      <formula>LEN(TRIM(E26))=0</formula>
    </cfRule>
  </conditionalFormatting>
  <conditionalFormatting sqref="E26 O26 Y26">
    <cfRule type="cellIs" dxfId="604" priority="13" operator="equal">
      <formula>3</formula>
    </cfRule>
    <cfRule type="cellIs" dxfId="603" priority="14" operator="equal">
      <formula>2</formula>
    </cfRule>
    <cfRule type="cellIs" dxfId="602" priority="15" operator="equal">
      <formula>1</formula>
    </cfRule>
    <cfRule type="cellIs" dxfId="601" priority="16" operator="equal">
      <formula>0</formula>
    </cfRule>
  </conditionalFormatting>
  <conditionalFormatting sqref="H26 R26 AB26">
    <cfRule type="containsBlanks" dxfId="600" priority="12">
      <formula>LEN(TRIM(H26))=0</formula>
    </cfRule>
  </conditionalFormatting>
  <conditionalFormatting sqref="H26 R26 AB26">
    <cfRule type="cellIs" dxfId="599" priority="7" operator="equal">
      <formula>3</formula>
    </cfRule>
    <cfRule type="cellIs" dxfId="598" priority="8" operator="equal">
      <formula>2</formula>
    </cfRule>
    <cfRule type="cellIs" dxfId="597" priority="9" operator="equal">
      <formula>1</formula>
    </cfRule>
    <cfRule type="cellIs" dxfId="596" priority="10" operator="equal">
      <formula>0</formula>
    </cfRule>
  </conditionalFormatting>
  <conditionalFormatting sqref="H26 R26 AB26">
    <cfRule type="containsBlanks" dxfId="595" priority="6">
      <formula>LEN(TRIM(H26))=0</formula>
    </cfRule>
  </conditionalFormatting>
  <conditionalFormatting sqref="AG26">
    <cfRule type="cellIs" dxfId="594" priority="3" operator="equal">
      <formula>3</formula>
    </cfRule>
    <cfRule type="cellIs" dxfId="593" priority="4" operator="equal">
      <formula>2</formula>
    </cfRule>
    <cfRule type="cellIs" dxfId="592" priority="5" operator="equal">
      <formula>1</formula>
    </cfRule>
    <cfRule type="cellIs" dxfId="591" priority="11" operator="equal">
      <formula>0</formula>
    </cfRule>
  </conditionalFormatting>
  <conditionalFormatting sqref="D26:AG26">
    <cfRule type="cellIs" dxfId="590" priority="1" operator="equal">
      <formula>3</formula>
    </cfRule>
    <cfRule type="cellIs" dxfId="589" priority="18" operator="equal">
      <formula>2</formula>
    </cfRule>
    <cfRule type="cellIs" dxfId="588" priority="19" operator="equal">
      <formula>1</formula>
    </cfRule>
    <cfRule type="cellIs" dxfId="587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E25247D1-4F43-4A3A-8E9D-D428B549A18A}">
      <formula1>0</formula1>
      <formula2>3</formula2>
    </dataValidation>
    <dataValidation type="whole" allowBlank="1" showInputMessage="1" showErrorMessage="1" errorTitle="Feil i inntastingen" error="Scoren er utenfor intervallet (1-2). Skriv 1 for hannkjønn og 2 for hunnkjønn." sqref="D39:AG39" xr:uid="{E8959374-0192-478D-8943-F13AD85DFB07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3CAAFCB8-B12E-4240-B833-ACD58F40516C}">
      <formula1>5</formula1>
      <formula2>25</formula2>
    </dataValidation>
    <dataValidation type="decimal" errorStyle="warning" allowBlank="1" showErrorMessage="1" errorTitle="Uforventet vekt" error="Vekten er utenfor forventet vektintervall. Sjekk at vekt er riktig og oppgitt i g. " sqref="D13:AG13" xr:uid="{3A5337FD-EF27-463A-A9E9-25A2DE721AE8}">
      <formula1>10</formula1>
      <formula2>100</formula2>
    </dataValidation>
    <dataValidation type="whole" allowBlank="1" showErrorMessage="1" error="Scoren er utenfor intervallet (0-1)" sqref="D31:AG38" xr:uid="{043F62A3-335F-43C3-9F92-0F798D7665DA}">
      <formula1>0</formula1>
      <formula2>1</formula2>
    </dataValidation>
    <dataValidation type="whole" allowBlank="1" showErrorMessage="1" error="Leverfargen er utenfor intervallet (1-6)_x000a_" sqref="D30:AG30" xr:uid="{960AF237-29FE-4571-9141-02D8EE547CD0}">
      <formula1>1</formula1>
      <formula2>6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43FC5-BE47-44C2-86CF-F787C9CCBD9F}">
  <dimension ref="B1:AJ45"/>
  <sheetViews>
    <sheetView zoomScale="80" zoomScaleNormal="80" workbookViewId="0">
      <pane xSplit="3" ySplit="12" topLeftCell="D19" activePane="bottomRight" state="frozen"/>
      <selection activeCell="D25" sqref="D25:AG25"/>
      <selection pane="topRight" activeCell="D25" sqref="D25:AG25"/>
      <selection pane="bottomLeft" activeCell="D25" sqref="D25:AG25"/>
      <selection pane="bottomRight" activeCell="L37" sqref="L37"/>
    </sheetView>
  </sheetViews>
  <sheetFormatPr baseColWidth="10" defaultColWidth="12.42578125" defaultRowHeight="15.75" x14ac:dyDescent="0.25"/>
  <cols>
    <col min="1" max="1" width="5.140625" style="67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4.42578125" style="67" hidden="1" customWidth="1"/>
    <col min="35" max="35" width="18.28515625" style="67" customWidth="1"/>
    <col min="36" max="36" width="2.42578125" style="67" customWidth="1"/>
    <col min="37" max="37" width="7" style="67" customWidth="1"/>
    <col min="38" max="40" width="12.42578125" style="67"/>
    <col min="41" max="41" width="26.7109375" style="67" customWidth="1"/>
    <col min="42" max="16384" width="12.42578125" style="67"/>
  </cols>
  <sheetData>
    <row r="1" spans="2:36" ht="16.5" thickBot="1" x14ac:dyDescent="0.3"/>
    <row r="2" spans="2:36" x14ac:dyDescent="0.25"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</row>
    <row r="3" spans="2:36" x14ac:dyDescent="0.25"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</row>
    <row r="4" spans="2:36" x14ac:dyDescent="0.25"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</row>
    <row r="5" spans="2:36" x14ac:dyDescent="0.25"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</row>
    <row r="6" spans="2:36" x14ac:dyDescent="0.25"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</row>
    <row r="7" spans="2:36" ht="16.5" thickBot="1" x14ac:dyDescent="0.3"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</row>
    <row r="8" spans="2:36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2:36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5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2:36" ht="16.5" thickBot="1" x14ac:dyDescent="0.3"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</row>
    <row r="11" spans="2:36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2:36" ht="31.5" x14ac:dyDescent="0.25">
      <c r="B12" s="96"/>
      <c r="C12" s="189"/>
      <c r="D12" s="124">
        <v>1</v>
      </c>
      <c r="E12" s="125">
        <v>2</v>
      </c>
      <c r="F12" s="125">
        <v>3</v>
      </c>
      <c r="G12" s="125">
        <v>4</v>
      </c>
      <c r="H12" s="125">
        <v>5</v>
      </c>
      <c r="I12" s="125">
        <v>6</v>
      </c>
      <c r="J12" s="125">
        <v>7</v>
      </c>
      <c r="K12" s="125">
        <v>8</v>
      </c>
      <c r="L12" s="125">
        <v>9</v>
      </c>
      <c r="M12" s="125">
        <v>10</v>
      </c>
      <c r="N12" s="125">
        <v>11</v>
      </c>
      <c r="O12" s="125">
        <v>12</v>
      </c>
      <c r="P12" s="125">
        <v>13</v>
      </c>
      <c r="Q12" s="125">
        <v>14</v>
      </c>
      <c r="R12" s="126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59">
        <v>30</v>
      </c>
      <c r="AH12" s="188" t="s">
        <v>47</v>
      </c>
      <c r="AI12" s="100" t="s">
        <v>48</v>
      </c>
      <c r="AJ12" s="98"/>
    </row>
    <row r="13" spans="2:36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 t="shared" ref="AH13:AH24" si="0">30-COUNTBLANK(D13:AG13)</f>
        <v>0</v>
      </c>
      <c r="AI13" s="201"/>
      <c r="AJ13" s="98"/>
    </row>
    <row r="14" spans="2:36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si="0"/>
        <v>0</v>
      </c>
      <c r="AI14" s="218"/>
      <c r="AJ14" s="98"/>
    </row>
    <row r="15" spans="2:36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91/AH15&gt;=0.25),3,IF(OR((Beregningsgrunnlag!M91/AH15&gt;=0.1),((Beregningsgrunnlag!M91+Beregningsgrunnlag!L91)/AH15&gt;=0.4)),2,IF(OR((Beregningsgrunnlag!M91&gt;0),(Beregningsgrunnlag!M91+Beregningsgrunnlag!L91)/AH15&gt;0,((Beregningsgrunnlag!J91/AH15&lt;0.6))),1,0))))</f>
        <v/>
      </c>
      <c r="AJ15" s="98"/>
    </row>
    <row r="16" spans="2:36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50/AH16&gt;=0.25),3,IF(OR((Beregningsgrunnlag!I50/AH16&gt;=0.1),((Beregningsgrunnlag!I50+Beregningsgrunnlag!H50)/AH16&gt;=0.4)),2,IF(OR((Beregningsgrunnlag!I50&gt;0),(Beregningsgrunnlag!I50+Beregningsgrunnlag!H50)/AH16&gt;0,((Beregningsgrunnlag!F50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50/AH17&gt;=0.25),3,IF(OR((Beregningsgrunnlag!M50/AH17&gt;=0.1),((Beregningsgrunnlag!M50+Beregningsgrunnlag!L50)/AH17&gt;=0.4)),2,IF(OR((Beregningsgrunnlag!M50&gt;0),(Beregningsgrunnlag!M50+Beregningsgrunnlag!L50)/AH17&gt;0,((Beregningsgrunnlag!J50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70/AH18&gt;=0.25),3,IF(OR((Beregningsgrunnlag!I70/AH18&gt;=0.1),((Beregningsgrunnlag!I70+Beregningsgrunnlag!H70)/AH18&gt;=0.4)),2,IF(OR((Beregningsgrunnlag!I70&gt;0),(Beregningsgrunnlag!I70+Beregningsgrunnlag!H70)/AH18&gt;0,((Beregningsgrunnlag!F70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70/AH19&gt;=0.25),3,IF(OR((Beregningsgrunnlag!M70/AH19&gt;=0.1),((Beregningsgrunnlag!M70+Beregningsgrunnlag!L70)/AH19&gt;=0.4)),2,IF(OR((Beregningsgrunnlag!M70&gt;0),(Beregningsgrunnlag!M70+Beregningsgrunnlag!L70)/AH19&gt;0,((Beregningsgrunnlag!J70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91/AH20&gt;=0.25),3,IF(OR((Beregningsgrunnlag!I91/AH20&gt;=0.1),((Beregningsgrunnlag!I91+Beregningsgrunnlag!H91)/AH20&gt;=0.4)),2,IF(OR((Beregningsgrunnlag!I91&gt;0),(Beregningsgrunnlag!I91+Beregningsgrunnlag!H91)/AH20&gt;0,((Beregningsgrunnlag!F91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111/AH21&gt;=0.25),3,IF(OR((Beregningsgrunnlag!M111/AH21&gt;=0.1),((Beregningsgrunnlag!M111+Beregningsgrunnlag!L111)/AH21&gt;=0.4)),2,IF(OR((Beregningsgrunnlag!M111&gt;0),(Beregningsgrunnlag!M111+Beregningsgrunnlag!L111)/AH21&gt;0,((Beregningsgrunnlag!J111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111/AH22&gt;=0.25),3,IF(OR((Beregningsgrunnlag!I111/AH22&gt;=0.1),((Beregningsgrunnlag!I111+Beregningsgrunnlag!H111)/AH22&gt;=0.4)),2,IF(OR((Beregningsgrunnlag!I111&gt;0),(Beregningsgrunnlag!I111+Beregningsgrunnlag!H111)/AH22&gt;0,((Beregningsgrunnlag!F111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131/AH23&gt;=0.25),3,IF(OR((Beregningsgrunnlag!M131/AH23&gt;=0.1),((Beregningsgrunnlag!M131+Beregningsgrunnlag!L131)/AH23&gt;=0.4)),2,IF(OR((Beregningsgrunnlag!M131&gt;0),(Beregningsgrunnlag!M131+Beregningsgrunnlag!L131)/AH23&gt;0,((Beregningsgrunnlag!J131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131/AH24&gt;=0.25),3,IF(OR((Beregningsgrunnlag!I131/AH24&gt;=0.1),((Beregningsgrunnlag!I131+Beregningsgrunnlag!H131)/AH24&gt;=0.4)),2,IF(OR((Beregningsgrunnlag!I131&gt;0),(Beregningsgrunnlag!I131+Beregningsgrunnlag!H131)/AH24&gt;0,((Beregningsgrunnlag!F131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+IF(COUNTBLANK(D16:D24)&gt;4,"",(((D16)^2+0.5*(D17)^2+D18^2+D19^2+2*D20^2+D21^2+D22^2+D23^2+D24^2+IF(COUNTBLANK(D15)=0,D15^2,0))/(9*(10-COUNTBLANK(D18:D24)-COUNTBLANK(D20)-COUNTBLANK(D15:D16)+0.5*(1-COUNTBLANK(D17))))*100))</f>
        <v/>
      </c>
      <c r="E25" s="193" t="str">
        <f t="shared" ref="E25:AF25" si="1">+IF(COUNTBLANK(E16:E24)&gt;4,"",(((E16)^2+0.5*(E17)^2+E18^2+E19^2+2*E20^2+E21^2+E22^2+E23^2+E24^2+IF(COUNTBLANK(E15)=0,E15^2,0))/(9*(10-COUNTBLANK(E18:E24)-COUNTBLANK(E20)-COUNTBLANK(E15:E16)+0.5*(1-COUNTBLANK(E17))))*100))</f>
        <v/>
      </c>
      <c r="F25" s="193" t="str">
        <f t="shared" si="1"/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>+IF(COUNTBLANK(W16:W24)&gt;4,"",(((W16)^2+0.5*(W17)^2+W18^2+W19^2+2*W20^2+W21^2+W22^2+W23^2+W24^2+IF(COUNTBLANK(W15)=0,W15^2,0))/(9*(10-COUNTBLANK(W18:W24)-COUNTBLANK(W20)-COUNTBLANK(W15:W16)+0.5*(1-COUNTBLANK(W17))))*100))</f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+IF(COUNTBLANK(AG16:AG24)&gt;4,"",(((AG16)^2+0.5*(AG17)^2+AG18^2+AG19^2+2*AG20^2+AG21^2+AG22^2+AG23^2+AG24^2+IF(COUNTBLANK(AG15)=0,AG15^2,0))/(9*(10-COUNTBLANK(AG18:AG24)-COUNTBLANK(AG20)-COUNTBLANK(AG15:AG16)+0.5*(1-COUNTBLANK(AG17))))*100))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123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232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39"/>
      <c r="AI30" s="229" t="str">
        <f>IF(COUNTBLANK(D30:AG30)=30,"",AVERAGE(D30:AG30))</f>
        <v/>
      </c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33"/>
      <c r="AI31" s="229"/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33"/>
      <c r="AI32" s="229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33"/>
      <c r="AI33" s="229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33"/>
      <c r="AI34" s="229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39"/>
      <c r="AI35" s="229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33"/>
      <c r="AI36" s="229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33"/>
      <c r="AI37" s="229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33"/>
      <c r="AI38" s="229" t="str">
        <f t="shared" si="3"/>
        <v/>
      </c>
      <c r="AJ38" s="98"/>
    </row>
    <row r="39" spans="2:36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41"/>
      <c r="AI39" s="142"/>
      <c r="AJ39" s="98"/>
    </row>
    <row r="40" spans="2:36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47"/>
      <c r="AI40" s="148"/>
      <c r="AJ40" s="98"/>
    </row>
    <row r="41" spans="2:36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50"/>
      <c r="AI42" s="151"/>
      <c r="AJ42" s="98"/>
    </row>
    <row r="43" spans="2:36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39"/>
      <c r="AI43" s="224"/>
      <c r="AJ43" s="98"/>
    </row>
    <row r="44" spans="2:36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ht="16.5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yxG4n0CSS/H3oYk8i2+YJ6KDeLXT9DQVhOV6Kno78K/OiYASrHiTEOoRzfa9hF/u3Rt0UDfefai8FoMJZaffEQ==" saltValue="xZ6TKL/wKkEo2+Z1STgMag==" spinCount="100000" sheet="1" formatCells="0" formatColumns="0" formatRows="0" insertRows="0" pivotTables="0"/>
  <mergeCells count="13">
    <mergeCell ref="B45:AJ45"/>
    <mergeCell ref="D11:AI11"/>
    <mergeCell ref="D28:AI28"/>
    <mergeCell ref="O8:V8"/>
    <mergeCell ref="W8:AC8"/>
    <mergeCell ref="AD8:AI8"/>
    <mergeCell ref="O9:V9"/>
    <mergeCell ref="W9:AC9"/>
    <mergeCell ref="AD9:AI9"/>
    <mergeCell ref="C9:G9"/>
    <mergeCell ref="C8:G8"/>
    <mergeCell ref="H8:N8"/>
    <mergeCell ref="H9:N9"/>
  </mergeCells>
  <conditionalFormatting sqref="AI13:AI14 AH25:AI26">
    <cfRule type="containsBlanks" dxfId="586" priority="70" stopIfTrue="1">
      <formula>LEN(TRIM(AH13))=0</formula>
    </cfRule>
  </conditionalFormatting>
  <conditionalFormatting sqref="AH26">
    <cfRule type="cellIs" dxfId="585" priority="71" operator="equal">
      <formula>3</formula>
    </cfRule>
    <cfRule type="cellIs" dxfId="584" priority="72" operator="equal">
      <formula>2</formula>
    </cfRule>
    <cfRule type="cellIs" dxfId="583" priority="73" operator="equal">
      <formula>1</formula>
    </cfRule>
    <cfRule type="cellIs" dxfId="582" priority="79" operator="equal">
      <formula>0</formula>
    </cfRule>
  </conditionalFormatting>
  <conditionalFormatting sqref="AI30:AI39">
    <cfRule type="containsBlanks" dxfId="581" priority="60" stopIfTrue="1">
      <formula>LEN(TRIM(AI30))=0</formula>
    </cfRule>
  </conditionalFormatting>
  <conditionalFormatting sqref="AI30:AI37">
    <cfRule type="cellIs" dxfId="580" priority="66" operator="between">
      <formula>0</formula>
      <formula>0.25</formula>
    </cfRule>
    <cfRule type="cellIs" dxfId="579" priority="67" operator="between">
      <formula>0.25</formula>
      <formula>0.5</formula>
    </cfRule>
    <cfRule type="cellIs" dxfId="578" priority="69" operator="between">
      <formula>0.5</formula>
      <formula>0.75</formula>
    </cfRule>
    <cfRule type="cellIs" dxfId="577" priority="90" operator="between">
      <formula>0.75</formula>
      <formula>1</formula>
    </cfRule>
  </conditionalFormatting>
  <conditionalFormatting sqref="AI38">
    <cfRule type="cellIs" dxfId="576" priority="61" operator="between">
      <formula>0</formula>
      <formula>0.25</formula>
    </cfRule>
    <cfRule type="cellIs" dxfId="575" priority="62" operator="between">
      <formula>0.25</formula>
      <formula>0.5</formula>
    </cfRule>
    <cfRule type="cellIs" dxfId="574" priority="63" operator="between">
      <formula>0.5</formula>
      <formula>0.75</formula>
    </cfRule>
    <cfRule type="cellIs" dxfId="573" priority="65" operator="between">
      <formula>0.75</formula>
      <formula>1</formula>
    </cfRule>
  </conditionalFormatting>
  <conditionalFormatting sqref="AI15:AI21">
    <cfRule type="containsBlanks" dxfId="571" priority="52" stopIfTrue="1">
      <formula>LEN(TRIM(AI15))=0</formula>
    </cfRule>
  </conditionalFormatting>
  <conditionalFormatting sqref="AI15:AI21">
    <cfRule type="cellIs" dxfId="570" priority="53" operator="equal">
      <formula>3</formula>
    </cfRule>
    <cfRule type="cellIs" dxfId="569" priority="54" operator="equal">
      <formula>2</formula>
    </cfRule>
    <cfRule type="cellIs" dxfId="568" priority="55" operator="equal">
      <formula>1</formula>
    </cfRule>
    <cfRule type="cellIs" dxfId="567" priority="56" operator="equal">
      <formula>0</formula>
    </cfRule>
  </conditionalFormatting>
  <conditionalFormatting sqref="AI22">
    <cfRule type="containsBlanks" dxfId="566" priority="48" stopIfTrue="1">
      <formula>LEN(TRIM(AI22))=0</formula>
    </cfRule>
  </conditionalFormatting>
  <conditionalFormatting sqref="AI22">
    <cfRule type="cellIs" dxfId="565" priority="47" operator="equal">
      <formula>3</formula>
    </cfRule>
    <cfRule type="cellIs" dxfId="564" priority="49" operator="equal">
      <formula>2</formula>
    </cfRule>
    <cfRule type="cellIs" dxfId="563" priority="50" operator="equal">
      <formula>1</formula>
    </cfRule>
    <cfRule type="cellIs" dxfId="562" priority="51" operator="equal">
      <formula>0</formula>
    </cfRule>
  </conditionalFormatting>
  <conditionalFormatting sqref="AI23:AI24">
    <cfRule type="containsBlanks" dxfId="561" priority="43" stopIfTrue="1">
      <formula>LEN(TRIM(AI23))=0</formula>
    </cfRule>
  </conditionalFormatting>
  <conditionalFormatting sqref="AI23:AI24">
    <cfRule type="cellIs" dxfId="560" priority="42" operator="equal">
      <formula>3</formula>
    </cfRule>
    <cfRule type="cellIs" dxfId="559" priority="44" operator="equal">
      <formula>2</formula>
    </cfRule>
    <cfRule type="cellIs" dxfId="558" priority="45" operator="equal">
      <formula>1</formula>
    </cfRule>
    <cfRule type="cellIs" dxfId="557" priority="46" operator="equal">
      <formula>0</formula>
    </cfRule>
  </conditionalFormatting>
  <conditionalFormatting sqref="D26:AG26">
    <cfRule type="containsBlanks" dxfId="556" priority="3" stopIfTrue="1">
      <formula>LEN(TRIM(D26))=0</formula>
    </cfRule>
  </conditionalFormatting>
  <conditionalFormatting sqref="E26 O26 Y26">
    <cfRule type="containsBlanks" dxfId="555" priority="18">
      <formula>LEN(TRIM(E26))=0</formula>
    </cfRule>
  </conditionalFormatting>
  <conditionalFormatting sqref="E26 O26 Y26">
    <cfRule type="cellIs" dxfId="554" priority="14" operator="equal">
      <formula>3</formula>
    </cfRule>
    <cfRule type="cellIs" dxfId="553" priority="15" operator="equal">
      <formula>2</formula>
    </cfRule>
    <cfRule type="cellIs" dxfId="552" priority="16" operator="equal">
      <formula>1</formula>
    </cfRule>
    <cfRule type="cellIs" dxfId="551" priority="17" operator="equal">
      <formula>0</formula>
    </cfRule>
  </conditionalFormatting>
  <conditionalFormatting sqref="H26 R26 AB26">
    <cfRule type="containsBlanks" dxfId="550" priority="13">
      <formula>LEN(TRIM(H26))=0</formula>
    </cfRule>
  </conditionalFormatting>
  <conditionalFormatting sqref="H26 R26 AB26">
    <cfRule type="cellIs" dxfId="549" priority="8" operator="equal">
      <formula>3</formula>
    </cfRule>
    <cfRule type="cellIs" dxfId="548" priority="9" operator="equal">
      <formula>2</formula>
    </cfRule>
    <cfRule type="cellIs" dxfId="547" priority="10" operator="equal">
      <formula>1</formula>
    </cfRule>
    <cfRule type="cellIs" dxfId="546" priority="11" operator="equal">
      <formula>0</formula>
    </cfRule>
  </conditionalFormatting>
  <conditionalFormatting sqref="H26 R26 AB26">
    <cfRule type="containsBlanks" dxfId="545" priority="7">
      <formula>LEN(TRIM(H26))=0</formula>
    </cfRule>
  </conditionalFormatting>
  <conditionalFormatting sqref="AG26">
    <cfRule type="cellIs" dxfId="544" priority="4" operator="equal">
      <formula>3</formula>
    </cfRule>
    <cfRule type="cellIs" dxfId="543" priority="5" operator="equal">
      <formula>2</formula>
    </cfRule>
    <cfRule type="cellIs" dxfId="542" priority="6" operator="equal">
      <formula>1</formula>
    </cfRule>
    <cfRule type="cellIs" dxfId="541" priority="12" operator="equal">
      <formula>0</formula>
    </cfRule>
  </conditionalFormatting>
  <conditionalFormatting sqref="D26:AG26">
    <cfRule type="cellIs" dxfId="540" priority="2" operator="equal">
      <formula>3</formula>
    </cfRule>
    <cfRule type="cellIs" dxfId="539" priority="19" operator="equal">
      <formula>2</formula>
    </cfRule>
    <cfRule type="cellIs" dxfId="538" priority="20" operator="equal">
      <formula>1</formula>
    </cfRule>
    <cfRule type="cellIs" dxfId="537" priority="21" operator="equal">
      <formula>0</formula>
    </cfRule>
  </conditionalFormatting>
  <conditionalFormatting sqref="D25:AG25">
    <cfRule type="containsBlanks" dxfId="0" priority="1" stopIfTrue="1">
      <formula>LEN(TRIM(D25))=0</formula>
    </cfRule>
  </conditionalFormatting>
  <dataValidations count="6">
    <dataValidation type="whole" allowBlank="1" showErrorMessage="1" errorTitle="Feil i inntasting" error="Scoren er utenfor intervallet (0-3)" sqref="D16:AG24" xr:uid="{9EF88EF6-BA41-4889-9D39-267019DD400B}">
      <formula1>0</formula1>
      <formula2>3</formula2>
    </dataValidation>
    <dataValidation type="whole" allowBlank="1" showInputMessage="1" showErrorMessage="1" errorTitle="Feil i inntastingen" error="Scoren er utenfor intervallet (1-2). Skriv 1 for hannkjønn og 2 for hunnkjønn." sqref="D39:AG39" xr:uid="{3BB0356A-4008-4F83-B2EC-62FB8F26BFFF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AB3A29E4-DA83-454A-B06C-F0C4FF7434F1}">
      <formula1>5</formula1>
      <formula2>25</formula2>
    </dataValidation>
    <dataValidation type="decimal" errorStyle="warning" allowBlank="1" showErrorMessage="1" errorTitle="Uforventet vekt" error="Vekten er utenfor forventet vektintervall. Sjekk at vekt er riktig og oppgitt i g. " sqref="D13:AG13" xr:uid="{678DECAE-74B7-468F-B711-159719068E18}">
      <formula1>10</formula1>
      <formula2>100</formula2>
    </dataValidation>
    <dataValidation type="whole" allowBlank="1" showErrorMessage="1" error="Scoren er utenfor intervallet (0-1)" sqref="D31:AG38" xr:uid="{1C014AF4-3CC2-41C0-947A-D41ABE0CEE73}">
      <formula1>0</formula1>
      <formula2>1</formula2>
    </dataValidation>
    <dataValidation type="whole" allowBlank="1" showErrorMessage="1" error="Leverfargen er utenfor intervallet (1-6)_x000a_" sqref="D30:AG30" xr:uid="{1D2AA823-4EF5-48C0-875B-6AE821FC2625}">
      <formula1>1</formula1>
      <formula2>6</formula2>
    </dataValidation>
  </dataValidations>
  <pageMargins left="0.7" right="0.7" top="0.75" bottom="0.75" header="0.3" footer="0.3"/>
  <pageSetup paperSize="9" orientation="portrait" r:id="rId1"/>
  <ignoredErrors>
    <ignoredError sqref="D15:AG1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70757-3FC9-47D2-A2AD-3FC476D22880}">
  <dimension ref="A1:AO45"/>
  <sheetViews>
    <sheetView zoomScale="80" zoomScaleNormal="80" zoomScaleSheetLayoutView="50" workbookViewId="0">
      <pane xSplit="3" ySplit="12" topLeftCell="D25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160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160" customWidth="1"/>
    <col min="38" max="40" width="12.42578125" style="160"/>
    <col min="41" max="41" width="26.7109375" style="160" customWidth="1"/>
    <col min="42" max="16384" width="12.42578125" style="67"/>
  </cols>
  <sheetData>
    <row r="1" spans="1:41" ht="16.5" thickBot="1" x14ac:dyDescent="0.3">
      <c r="A1" s="67"/>
      <c r="AK1" s="67"/>
      <c r="AL1" s="67"/>
      <c r="AM1" s="67"/>
      <c r="AN1" s="67"/>
      <c r="AO1" s="67"/>
    </row>
    <row r="2" spans="1:41" x14ac:dyDescent="0.25">
      <c r="A2" s="67"/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  <c r="AK2" s="67"/>
      <c r="AL2" s="67"/>
      <c r="AM2" s="67"/>
      <c r="AN2" s="67"/>
      <c r="AO2" s="67"/>
    </row>
    <row r="3" spans="1:41" x14ac:dyDescent="0.25">
      <c r="A3" s="67"/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  <c r="AK3" s="67"/>
      <c r="AL3" s="67"/>
      <c r="AM3" s="67"/>
      <c r="AN3" s="67"/>
      <c r="AO3" s="67"/>
    </row>
    <row r="4" spans="1:41" x14ac:dyDescent="0.25">
      <c r="A4" s="67"/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  <c r="AK4" s="67"/>
      <c r="AL4" s="67"/>
      <c r="AM4" s="67"/>
      <c r="AN4" s="67"/>
      <c r="AO4" s="67"/>
    </row>
    <row r="5" spans="1:41" x14ac:dyDescent="0.25">
      <c r="A5" s="67"/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  <c r="AK5" s="67"/>
      <c r="AL5" s="67"/>
      <c r="AM5" s="67"/>
      <c r="AN5" s="67"/>
      <c r="AO5" s="67"/>
    </row>
    <row r="6" spans="1:41" x14ac:dyDescent="0.25">
      <c r="A6" s="67"/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  <c r="AK6" s="67"/>
      <c r="AL6" s="67"/>
      <c r="AM6" s="67"/>
      <c r="AN6" s="67"/>
      <c r="AO6" s="67"/>
    </row>
    <row r="7" spans="1:41" ht="16.5" thickBot="1" x14ac:dyDescent="0.3">
      <c r="A7" s="67"/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  <c r="AK7" s="67"/>
      <c r="AL7" s="67"/>
      <c r="AM7" s="67"/>
      <c r="AN7" s="67"/>
      <c r="AO7" s="67"/>
    </row>
    <row r="8" spans="1:41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1:41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6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1:41" ht="16.5" thickBot="1" x14ac:dyDescent="0.3">
      <c r="A10" s="67"/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  <c r="AK10" s="67"/>
    </row>
    <row r="11" spans="1:41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1:41" ht="31.5" x14ac:dyDescent="0.25">
      <c r="B12" s="96"/>
      <c r="C12" s="189"/>
      <c r="D12" s="167">
        <v>1</v>
      </c>
      <c r="E12" s="127">
        <v>2</v>
      </c>
      <c r="F12" s="127">
        <v>3</v>
      </c>
      <c r="G12" s="127">
        <v>4</v>
      </c>
      <c r="H12" s="127">
        <v>5</v>
      </c>
      <c r="I12" s="127">
        <v>6</v>
      </c>
      <c r="J12" s="127">
        <v>7</v>
      </c>
      <c r="K12" s="127">
        <v>8</v>
      </c>
      <c r="L12" s="127">
        <v>9</v>
      </c>
      <c r="M12" s="127">
        <v>10</v>
      </c>
      <c r="N12" s="127">
        <v>11</v>
      </c>
      <c r="O12" s="127">
        <v>12</v>
      </c>
      <c r="P12" s="127">
        <v>13</v>
      </c>
      <c r="Q12" s="127">
        <v>14</v>
      </c>
      <c r="R12" s="159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68">
        <v>30</v>
      </c>
      <c r="AH12" s="188" t="s">
        <v>47</v>
      </c>
      <c r="AI12" s="100" t="s">
        <v>48</v>
      </c>
      <c r="AJ12" s="98"/>
    </row>
    <row r="13" spans="1:41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>30-COUNTBLANK(D13:AG13)</f>
        <v>0</v>
      </c>
      <c r="AI13" s="201"/>
      <c r="AJ13" s="98"/>
    </row>
    <row r="14" spans="1:41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ref="AH14:AH24" si="0">30-COUNTBLANK(D14:AG14)</f>
        <v>0</v>
      </c>
      <c r="AI14" s="218"/>
      <c r="AJ14" s="98"/>
    </row>
    <row r="15" spans="1:41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92/AH15&gt;=0.25),3,IF(OR((Beregningsgrunnlag!M92/AH15&gt;=0.1),((Beregningsgrunnlag!M92+Beregningsgrunnlag!L92)/AH15&gt;=0.4)),2,IF(OR((Beregningsgrunnlag!M92&gt;0),(Beregningsgrunnlag!M92+Beregningsgrunnlag!L92)/AH15&gt;0,((Beregningsgrunnlag!J92/AH15&lt;0.6))),1,0))))</f>
        <v/>
      </c>
      <c r="AJ15" s="98"/>
    </row>
    <row r="16" spans="1:41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51/AH16&gt;=0.25),3,IF(OR((Beregningsgrunnlag!I51/AH16&gt;=0.1),((Beregningsgrunnlag!I51+Beregningsgrunnlag!H51)/AH16&gt;=0.4)),2,IF(OR((Beregningsgrunnlag!I51&gt;0),(Beregningsgrunnlag!I51+Beregningsgrunnlag!H51)/AH16&gt;0,((Beregningsgrunnlag!F51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51/AH17&gt;=0.25),3,IF(OR((Beregningsgrunnlag!M51/AH17&gt;=0.1),((Beregningsgrunnlag!M51+Beregningsgrunnlag!L51)/AH17&gt;=0.4)),2,IF(OR((Beregningsgrunnlag!M51&gt;0),(Beregningsgrunnlag!M51+Beregningsgrunnlag!L51)/AH17&gt;0,((Beregningsgrunnlag!J51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71/AH18&gt;=0.25),3,IF(OR((Beregningsgrunnlag!I71/AH18&gt;=0.1),((Beregningsgrunnlag!I71+Beregningsgrunnlag!H71)/AH18&gt;=0.4)),2,IF(OR((Beregningsgrunnlag!I71&gt;0),(Beregningsgrunnlag!I71+Beregningsgrunnlag!H71)/AH18&gt;0,((Beregningsgrunnlag!F71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71/AH19&gt;=0.25),3,IF(OR((Beregningsgrunnlag!M71/AH19&gt;=0.1),((Beregningsgrunnlag!M71+Beregningsgrunnlag!L71)/AH19&gt;=0.4)),2,IF(OR((Beregningsgrunnlag!M71&gt;0),(Beregningsgrunnlag!M71+Beregningsgrunnlag!L71)/AH19&gt;0,((Beregningsgrunnlag!J71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92/AH20&gt;=0.25),3,IF(OR((Beregningsgrunnlag!I92/AH20&gt;=0.1),((Beregningsgrunnlag!I92+Beregningsgrunnlag!H92)/AH20&gt;=0.4)),2,IF(OR((Beregningsgrunnlag!I92&gt;0),(Beregningsgrunnlag!I92+Beregningsgrunnlag!H92)/AH20&gt;0,((Beregningsgrunnlag!F92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112/AH21&gt;=0.25),3,IF(OR((Beregningsgrunnlag!M112/AH21&gt;=0.1),((Beregningsgrunnlag!M112+Beregningsgrunnlag!L112)/AH21&gt;=0.4)),2,IF(OR((Beregningsgrunnlag!M112&gt;0),(Beregningsgrunnlag!M112+Beregningsgrunnlag!L112)/AH21&gt;0,((Beregningsgrunnlag!J112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112/AH22&gt;=0.25),3,IF(OR((Beregningsgrunnlag!I112/AH22&gt;=0.1),((Beregningsgrunnlag!I112+Beregningsgrunnlag!H112)/AH22&gt;=0.4)),2,IF(OR((Beregningsgrunnlag!I112&gt;0),(Beregningsgrunnlag!I112+Beregningsgrunnlag!H112)/AH22&gt;0,((Beregningsgrunnlag!F112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132/AH23&gt;=0.25),3,IF(OR((Beregningsgrunnlag!M132/AH23&gt;=0.1),((Beregningsgrunnlag!M132+Beregningsgrunnlag!L132)/AH23&gt;=0.4)),2,IF(OR((Beregningsgrunnlag!M132&gt;0),(Beregningsgrunnlag!M132+Beregningsgrunnlag!L132)/AH23&gt;0,((Beregningsgrunnlag!J132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132/AH24&gt;=0.25),3,IF(OR((Beregningsgrunnlag!I132/AH24&gt;=0.1),((Beregningsgrunnlag!I132+Beregningsgrunnlag!H132)/AH24&gt;=0.4)),2,IF(OR((Beregningsgrunnlag!I132&gt;0),(Beregningsgrunnlag!I132+Beregningsgrunnlag!H132)/AH24&gt;0,((Beregningsgrunnlag!F132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2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62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62"/>
      <c r="AI32" s="156" t="str">
        <f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62"/>
      <c r="AI33" s="156" t="str">
        <f t="shared" ref="AI33:AI38" si="3">IF(COUNTBLANK(D33:AG33)=30,"",AVERAGE(D33:AG33))</f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62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2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62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62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62"/>
      <c r="AI38" s="156" t="str">
        <f t="shared" si="3"/>
        <v/>
      </c>
      <c r="AJ38" s="98"/>
    </row>
    <row r="39" spans="2:36" s="160" customFormat="1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63"/>
      <c r="AI39" s="142"/>
      <c r="AJ39" s="98"/>
    </row>
    <row r="40" spans="2:36" s="160" customFormat="1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64"/>
      <c r="AI40" s="148"/>
      <c r="AJ40" s="98"/>
    </row>
    <row r="41" spans="2:36" s="160" customFormat="1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s="160" customFormat="1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65"/>
      <c r="AI42" s="151"/>
      <c r="AJ42" s="98"/>
    </row>
    <row r="43" spans="2:36" s="160" customFormat="1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29"/>
      <c r="AI43" s="224"/>
      <c r="AJ43" s="98"/>
    </row>
    <row r="44" spans="2:36" s="160" customFormat="1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s="160" customFormat="1" thickBot="1" x14ac:dyDescent="0.3">
      <c r="B45" s="325" t="s">
        <v>95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DRm0tuQfTdqYx8a+9mJqFT5rX9AjzJO8ZyTO/flp+11MvQykJSyYfvkwrVk+EMrRSwVh1ENdkbzGJwc1hAZhxw==" saltValue="8LI/Tz82+hKb1E4ewKqo9w==" spinCount="100000" sheet="1" formatCells="0" formatColumns="0" formatRows="0" inser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5:AI22 AH26:AI26">
    <cfRule type="containsBlanks" dxfId="536" priority="66" stopIfTrue="1">
      <formula>LEN(TRIM(AH15))=0</formula>
    </cfRule>
  </conditionalFormatting>
  <conditionalFormatting sqref="AH26">
    <cfRule type="cellIs" dxfId="535" priority="67" operator="equal">
      <formula>3</formula>
    </cfRule>
    <cfRule type="cellIs" dxfId="534" priority="68" operator="equal">
      <formula>2</formula>
    </cfRule>
    <cfRule type="cellIs" dxfId="533" priority="69" operator="equal">
      <formula>1</formula>
    </cfRule>
    <cfRule type="cellIs" dxfId="532" priority="70" operator="equal">
      <formula>0</formula>
    </cfRule>
  </conditionalFormatting>
  <conditionalFormatting sqref="AI15:AI22">
    <cfRule type="cellIs" dxfId="531" priority="71" operator="equal">
      <formula>3</formula>
    </cfRule>
    <cfRule type="cellIs" dxfId="530" priority="72" operator="equal">
      <formula>2</formula>
    </cfRule>
    <cfRule type="cellIs" dxfId="529" priority="73" operator="equal">
      <formula>1</formula>
    </cfRule>
    <cfRule type="cellIs" dxfId="528" priority="74" operator="equal">
      <formula>0</formula>
    </cfRule>
  </conditionalFormatting>
  <conditionalFormatting sqref="AI13:AI14">
    <cfRule type="containsBlanks" dxfId="527" priority="65" stopIfTrue="1">
      <formula>LEN(TRIM(AI13))=0</formula>
    </cfRule>
  </conditionalFormatting>
  <conditionalFormatting sqref="AI30:AI38">
    <cfRule type="cellIs" dxfId="526" priority="61" operator="between">
      <formula>0</formula>
      <formula>0.25</formula>
    </cfRule>
    <cfRule type="cellIs" dxfId="525" priority="62" operator="between">
      <formula>0.25</formula>
      <formula>0.5</formula>
    </cfRule>
    <cfRule type="cellIs" dxfId="524" priority="63" operator="between">
      <formula>0.5</formula>
      <formula>0.75</formula>
    </cfRule>
    <cfRule type="cellIs" dxfId="523" priority="64" operator="between">
      <formula>0.75</formula>
      <formula>1</formula>
    </cfRule>
  </conditionalFormatting>
  <conditionalFormatting sqref="AH25:AI25">
    <cfRule type="containsBlanks" dxfId="522" priority="54" stopIfTrue="1">
      <formula>LEN(TRIM(AH25))=0</formula>
    </cfRule>
  </conditionalFormatting>
  <conditionalFormatting sqref="AI23">
    <cfRule type="containsBlanks" dxfId="521" priority="30" stopIfTrue="1">
      <formula>LEN(TRIM(AI23))=0</formula>
    </cfRule>
  </conditionalFormatting>
  <conditionalFormatting sqref="AI23">
    <cfRule type="cellIs" dxfId="520" priority="29" operator="equal">
      <formula>3</formula>
    </cfRule>
    <cfRule type="cellIs" dxfId="519" priority="31" operator="equal">
      <formula>2</formula>
    </cfRule>
    <cfRule type="cellIs" dxfId="518" priority="32" operator="equal">
      <formula>1</formula>
    </cfRule>
    <cfRule type="cellIs" dxfId="517" priority="33" operator="equal">
      <formula>0</formula>
    </cfRule>
  </conditionalFormatting>
  <conditionalFormatting sqref="AI24">
    <cfRule type="containsBlanks" dxfId="516" priority="25" stopIfTrue="1">
      <formula>LEN(TRIM(AI24))=0</formula>
    </cfRule>
  </conditionalFormatting>
  <conditionalFormatting sqref="AI24">
    <cfRule type="cellIs" dxfId="515" priority="24" operator="equal">
      <formula>3</formula>
    </cfRule>
    <cfRule type="cellIs" dxfId="514" priority="26" operator="equal">
      <formula>2</formula>
    </cfRule>
    <cfRule type="cellIs" dxfId="513" priority="27" operator="equal">
      <formula>1</formula>
    </cfRule>
    <cfRule type="cellIs" dxfId="512" priority="28" operator="equal">
      <formula>0</formula>
    </cfRule>
  </conditionalFormatting>
  <conditionalFormatting sqref="D25:AG25">
    <cfRule type="containsBlanks" dxfId="511" priority="22" stopIfTrue="1">
      <formula>LEN(TRIM(D25))=0</formula>
    </cfRule>
  </conditionalFormatting>
  <conditionalFormatting sqref="D26:AG26">
    <cfRule type="containsBlanks" dxfId="510" priority="3" stopIfTrue="1">
      <formula>LEN(TRIM(D26))=0</formula>
    </cfRule>
  </conditionalFormatting>
  <conditionalFormatting sqref="E26 O26 Y26">
    <cfRule type="containsBlanks" dxfId="509" priority="18">
      <formula>LEN(TRIM(E26))=0</formula>
    </cfRule>
  </conditionalFormatting>
  <conditionalFormatting sqref="E26 O26 Y26">
    <cfRule type="cellIs" dxfId="508" priority="14" operator="equal">
      <formula>3</formula>
    </cfRule>
    <cfRule type="cellIs" dxfId="507" priority="15" operator="equal">
      <formula>2</formula>
    </cfRule>
    <cfRule type="cellIs" dxfId="506" priority="16" operator="equal">
      <formula>1</formula>
    </cfRule>
    <cfRule type="cellIs" dxfId="505" priority="17" operator="equal">
      <formula>0</formula>
    </cfRule>
  </conditionalFormatting>
  <conditionalFormatting sqref="H26 R26 AB26">
    <cfRule type="containsBlanks" dxfId="504" priority="13">
      <formula>LEN(TRIM(H26))=0</formula>
    </cfRule>
  </conditionalFormatting>
  <conditionalFormatting sqref="H26 R26 AB26">
    <cfRule type="cellIs" dxfId="503" priority="8" operator="equal">
      <formula>3</formula>
    </cfRule>
    <cfRule type="cellIs" dxfId="502" priority="9" operator="equal">
      <formula>2</formula>
    </cfRule>
    <cfRule type="cellIs" dxfId="501" priority="10" operator="equal">
      <formula>1</formula>
    </cfRule>
    <cfRule type="cellIs" dxfId="500" priority="11" operator="equal">
      <formula>0</formula>
    </cfRule>
  </conditionalFormatting>
  <conditionalFormatting sqref="H26 R26 AB26">
    <cfRule type="containsBlanks" dxfId="499" priority="7">
      <formula>LEN(TRIM(H26))=0</formula>
    </cfRule>
  </conditionalFormatting>
  <conditionalFormatting sqref="AG26">
    <cfRule type="cellIs" dxfId="498" priority="4" operator="equal">
      <formula>3</formula>
    </cfRule>
    <cfRule type="cellIs" dxfId="497" priority="5" operator="equal">
      <formula>2</formula>
    </cfRule>
    <cfRule type="cellIs" dxfId="496" priority="6" operator="equal">
      <formula>1</formula>
    </cfRule>
    <cfRule type="cellIs" dxfId="495" priority="12" operator="equal">
      <formula>0</formula>
    </cfRule>
  </conditionalFormatting>
  <conditionalFormatting sqref="D26:AG26">
    <cfRule type="cellIs" dxfId="494" priority="2" operator="equal">
      <formula>3</formula>
    </cfRule>
    <cfRule type="cellIs" dxfId="493" priority="19" operator="equal">
      <formula>2</formula>
    </cfRule>
    <cfRule type="cellIs" dxfId="492" priority="20" operator="equal">
      <formula>1</formula>
    </cfRule>
    <cfRule type="cellIs" dxfId="491" priority="21" operator="equal">
      <formula>0</formula>
    </cfRule>
  </conditionalFormatting>
  <conditionalFormatting sqref="AI30:AI39">
    <cfRule type="containsBlanks" dxfId="490" priority="1" stopIfTrue="1">
      <formula>LEN(TRIM(AI30))=0</formula>
    </cfRule>
  </conditionalFormatting>
  <dataValidations count="6">
    <dataValidation type="whole" allowBlank="1" showErrorMessage="1" errorTitle="Feil i inntasting" error="Scoren er utenfor intervallet (0-3)" sqref="D16:AG24" xr:uid="{02DDCD7F-922B-4D82-AA7F-9111CA14BCDF}">
      <formula1>0</formula1>
      <formula2>3</formula2>
    </dataValidation>
    <dataValidation type="decimal" errorStyle="warning" allowBlank="1" showErrorMessage="1" errorTitle="Uforventet vekt" error="Vekten er utenfor forventet vektintervall. Sjekk at vekt er riktig og oppgitt i g. " sqref="D13:AG13" xr:uid="{FE2F18B7-2DA7-4842-92BD-64D35B3AB92C}">
      <formula1>10</formula1>
      <formula2>100</formula2>
    </dataValidation>
    <dataValidation type="whole" allowBlank="1" showErrorMessage="1" error="Scoren er utenfor intervallet (0-1)" sqref="D31:AG38" xr:uid="{904F8F36-8A5C-44A0-8ACE-65E32B33FBA2}">
      <formula1>0</formula1>
      <formula2>1</formula2>
    </dataValidation>
    <dataValidation type="whole" allowBlank="1" showErrorMessage="1" error="Leverfargen er utenfor intervallet (1-6)_x000a_" sqref="D30:AG30" xr:uid="{5520F0CE-EE18-4BFE-84E9-9E12EF78105C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39:AG39" xr:uid="{D3B19E62-9B11-40F6-830E-FB500E84FC3F}">
      <formula1>1</formula1>
      <formula2>2</formula2>
    </dataValidation>
    <dataValidation type="decimal" errorStyle="warning" allowBlank="1" showErrorMessage="1" error="Lengde er utenfor forventet lengdeintervall. Sjekk at lengde er riktig og oppgitt i cm. " sqref="D14:AG14" xr:uid="{A094D50A-C7C9-4849-8A82-E4F9A7F18A37}">
      <formula1>5</formula1>
      <formula2>25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57D67-5DDA-4B6C-8F98-9F44580EBDDE}">
  <dimension ref="A1:AO45"/>
  <sheetViews>
    <sheetView zoomScale="80" zoomScaleNormal="80" zoomScaleSheetLayoutView="50" workbookViewId="0">
      <pane xSplit="3" ySplit="12" topLeftCell="D27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160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160" customWidth="1"/>
    <col min="38" max="40" width="12.42578125" style="160"/>
    <col min="41" max="41" width="26.7109375" style="160" customWidth="1"/>
    <col min="42" max="16384" width="12.42578125" style="67"/>
  </cols>
  <sheetData>
    <row r="1" spans="1:41" ht="16.5" thickBot="1" x14ac:dyDescent="0.3">
      <c r="A1" s="67"/>
      <c r="AK1" s="67"/>
      <c r="AL1" s="67"/>
      <c r="AM1" s="67"/>
      <c r="AN1" s="67"/>
      <c r="AO1" s="67"/>
    </row>
    <row r="2" spans="1:41" x14ac:dyDescent="0.25">
      <c r="A2" s="67"/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  <c r="AK2" s="67"/>
      <c r="AL2" s="67"/>
      <c r="AM2" s="67"/>
      <c r="AN2" s="67"/>
      <c r="AO2" s="67"/>
    </row>
    <row r="3" spans="1:41" x14ac:dyDescent="0.25">
      <c r="A3" s="67"/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  <c r="AK3" s="67"/>
      <c r="AL3" s="67"/>
      <c r="AM3" s="67"/>
      <c r="AN3" s="67"/>
      <c r="AO3" s="67"/>
    </row>
    <row r="4" spans="1:41" x14ac:dyDescent="0.25">
      <c r="A4" s="67"/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  <c r="AK4" s="67"/>
      <c r="AL4" s="67"/>
      <c r="AM4" s="67"/>
      <c r="AN4" s="67"/>
      <c r="AO4" s="67"/>
    </row>
    <row r="5" spans="1:41" x14ac:dyDescent="0.25">
      <c r="A5" s="67"/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  <c r="AK5" s="67"/>
      <c r="AL5" s="67"/>
      <c r="AM5" s="67"/>
      <c r="AN5" s="67"/>
      <c r="AO5" s="67"/>
    </row>
    <row r="6" spans="1:41" x14ac:dyDescent="0.25">
      <c r="A6" s="67"/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  <c r="AK6" s="67"/>
      <c r="AL6" s="67"/>
      <c r="AM6" s="67"/>
      <c r="AN6" s="67"/>
      <c r="AO6" s="67"/>
    </row>
    <row r="7" spans="1:41" ht="16.5" thickBot="1" x14ac:dyDescent="0.3">
      <c r="A7" s="67"/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  <c r="AK7" s="67"/>
      <c r="AL7" s="67"/>
      <c r="AM7" s="67"/>
      <c r="AN7" s="67"/>
      <c r="AO7" s="67"/>
    </row>
    <row r="8" spans="1:41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1:41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>
        <v>7</v>
      </c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1:41" ht="16.5" thickBot="1" x14ac:dyDescent="0.3">
      <c r="A10" s="67"/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  <c r="AK10" s="67"/>
    </row>
    <row r="11" spans="1:41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1:41" ht="31.5" x14ac:dyDescent="0.25">
      <c r="B12" s="96"/>
      <c r="C12" s="189"/>
      <c r="D12" s="206">
        <v>1</v>
      </c>
      <c r="E12" s="186">
        <v>2</v>
      </c>
      <c r="F12" s="186">
        <v>3</v>
      </c>
      <c r="G12" s="186">
        <v>4</v>
      </c>
      <c r="H12" s="186">
        <v>5</v>
      </c>
      <c r="I12" s="186">
        <v>6</v>
      </c>
      <c r="J12" s="186">
        <v>7</v>
      </c>
      <c r="K12" s="186">
        <v>8</v>
      </c>
      <c r="L12" s="186">
        <v>9</v>
      </c>
      <c r="M12" s="186">
        <v>10</v>
      </c>
      <c r="N12" s="186">
        <v>11</v>
      </c>
      <c r="O12" s="186">
        <v>12</v>
      </c>
      <c r="P12" s="186">
        <v>13</v>
      </c>
      <c r="Q12" s="186">
        <v>14</v>
      </c>
      <c r="R12" s="187">
        <v>15</v>
      </c>
      <c r="S12" s="186">
        <v>16</v>
      </c>
      <c r="T12" s="186">
        <v>17</v>
      </c>
      <c r="U12" s="186">
        <v>18</v>
      </c>
      <c r="V12" s="186">
        <v>19</v>
      </c>
      <c r="W12" s="186">
        <v>20</v>
      </c>
      <c r="X12" s="186">
        <v>21</v>
      </c>
      <c r="Y12" s="186">
        <v>22</v>
      </c>
      <c r="Z12" s="186">
        <v>23</v>
      </c>
      <c r="AA12" s="186">
        <v>24</v>
      </c>
      <c r="AB12" s="186">
        <v>25</v>
      </c>
      <c r="AC12" s="186">
        <v>26</v>
      </c>
      <c r="AD12" s="186">
        <v>27</v>
      </c>
      <c r="AE12" s="186">
        <v>28</v>
      </c>
      <c r="AF12" s="186">
        <v>29</v>
      </c>
      <c r="AG12" s="191">
        <v>30</v>
      </c>
      <c r="AH12" s="188" t="s">
        <v>47</v>
      </c>
      <c r="AI12" s="100" t="s">
        <v>48</v>
      </c>
      <c r="AJ12" s="98"/>
    </row>
    <row r="13" spans="1:41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>30-COUNTBLANK(D13:AG13)</f>
        <v>0</v>
      </c>
      <c r="AI13" s="201"/>
      <c r="AJ13" s="98"/>
    </row>
    <row r="14" spans="1:41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ref="AH14:AH24" si="0">30-COUNTBLANK(D14:AG14)</f>
        <v>0</v>
      </c>
      <c r="AI14" s="218"/>
      <c r="AJ14" s="98"/>
    </row>
    <row r="15" spans="1:41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93/AH15&gt;=0.25),3,IF(OR((Beregningsgrunnlag!M93/AH15&gt;=0.1),((Beregningsgrunnlag!M93+Beregningsgrunnlag!L93)/AH15&gt;=0.4)),2,IF(OR((Beregningsgrunnlag!M93&gt;0),(Beregningsgrunnlag!M93+Beregningsgrunnlag!L93)/AH15&gt;0,((Beregningsgrunnlag!J93/AH15&lt;0.6))),1,0))))</f>
        <v/>
      </c>
      <c r="AJ15" s="98"/>
    </row>
    <row r="16" spans="1:41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52/AH16&gt;=0.25),3,IF(OR((Beregningsgrunnlag!I52/AH16&gt;=0.1),((Beregningsgrunnlag!I52+Beregningsgrunnlag!H52)/AH16&gt;=0.4)),2,IF(OR((Beregningsgrunnlag!I52&gt;0),(Beregningsgrunnlag!I52+Beregningsgrunnlag!H52)/AH16&gt;0,((Beregningsgrunnlag!F52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52/AH17&gt;=0.25),3,IF(OR((Beregningsgrunnlag!M52/AH17&gt;=0.1),((Beregningsgrunnlag!M52+Beregningsgrunnlag!L52)/AH17&gt;=0.4)),2,IF(OR((Beregningsgrunnlag!M52&gt;0),(Beregningsgrunnlag!M52+Beregningsgrunnlag!L52)/AH17&gt;0,((Beregningsgrunnlag!J52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72/AH18&gt;=0.25),3,IF(OR((Beregningsgrunnlag!I72/AH18&gt;=0.1),((Beregningsgrunnlag!I72+Beregningsgrunnlag!H72)/AH18&gt;=0.4)),2,IF(OR((Beregningsgrunnlag!I72&gt;0),(Beregningsgrunnlag!I72+Beregningsgrunnlag!H72)/AH18&gt;0,((Beregningsgrunnlag!F72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72/AH19&gt;=0.25),3,IF(OR((Beregningsgrunnlag!M72/AH19&gt;=0.1),((Beregningsgrunnlag!M72+Beregningsgrunnlag!L72)/AH19&gt;=0.4)),2,IF(OR((Beregningsgrunnlag!M72&gt;0),(Beregningsgrunnlag!M72+Beregningsgrunnlag!L72)/AH19&gt;0,((Beregningsgrunnlag!J72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93/AH20&gt;=0.25),3,IF(OR((Beregningsgrunnlag!I93/AH20&gt;=0.1),((Beregningsgrunnlag!I93+Beregningsgrunnlag!H93)/AH20&gt;=0.4)),2,IF(OR((Beregningsgrunnlag!I93&gt;0),(Beregningsgrunnlag!I93+Beregningsgrunnlag!H93)/AH20&gt;0,((Beregningsgrunnlag!F93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113/AH21&gt;=0.25),3,IF(OR((Beregningsgrunnlag!M113/AH21&gt;=0.1),((Beregningsgrunnlag!M113+Beregningsgrunnlag!L113)/AH21&gt;=0.4)),2,IF(OR((Beregningsgrunnlag!M113&gt;0),(Beregningsgrunnlag!M113+Beregningsgrunnlag!L113)/AH21&gt;0,((Beregningsgrunnlag!J113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113/AH22&gt;=0.25),3,IF(OR((Beregningsgrunnlag!I113/AH22&gt;=0.1),((Beregningsgrunnlag!I113+Beregningsgrunnlag!H113)/AH22&gt;=0.4)),2,IF(OR((Beregningsgrunnlag!I113&gt;0),(Beregningsgrunnlag!I113+Beregningsgrunnlag!H113)/AH22&gt;0,((Beregningsgrunnlag!F113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133/AH23&gt;=0.25),3,IF(OR((Beregningsgrunnlag!M133/AH23&gt;=0.1),((Beregningsgrunnlag!M133+Beregningsgrunnlag!L133)/AH23&gt;=0.4)),2,IF(OR((Beregningsgrunnlag!M133&gt;0),(Beregningsgrunnlag!M133+Beregningsgrunnlag!L133)/AH23&gt;0,((Beregningsgrunnlag!J133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133/AH24&gt;=0.25),3,IF(OR((Beregningsgrunnlag!I133/AH24&gt;=0.1),((Beregningsgrunnlag!I133+Beregningsgrunnlag!H133)/AH24&gt;=0.4)),2,IF(OR((Beregningsgrunnlag!I133&gt;0),(Beregningsgrunnlag!I133+Beregningsgrunnlag!H133)/AH24&gt;0,((Beregningsgrunnlag!F133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2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62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62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62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62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2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62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62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62"/>
      <c r="AI38" s="156" t="str">
        <f t="shared" si="3"/>
        <v/>
      </c>
      <c r="AJ38" s="98"/>
    </row>
    <row r="39" spans="2:36" s="160" customFormat="1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63"/>
      <c r="AI39" s="230"/>
      <c r="AJ39" s="98"/>
    </row>
    <row r="40" spans="2:36" s="160" customFormat="1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64"/>
      <c r="AI40" s="148"/>
      <c r="AJ40" s="98"/>
    </row>
    <row r="41" spans="2:36" s="160" customFormat="1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s="160" customFormat="1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65"/>
      <c r="AI42" s="151"/>
      <c r="AJ42" s="98"/>
    </row>
    <row r="43" spans="2:36" s="160" customFormat="1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29"/>
      <c r="AI43" s="224"/>
      <c r="AJ43" s="98"/>
    </row>
    <row r="44" spans="2:36" s="160" customFormat="1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s="160" customFormat="1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nqkehie9dj/bNbfJtng21oAztEszTynYSkPNI+Mdr0RzuxmFISASxJCUBi96dkzOpR5SkbMn9K468RQjIjtCgw==" saltValue="ZFT3vMJlSc6S8H/Z9Mc8sg==" spinCount="100000" sheet="1" formatCells="0" formatColumns="0" formatRows="0" inser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5:AI22 AH26:AI26">
    <cfRule type="containsBlanks" dxfId="489" priority="65" stopIfTrue="1">
      <formula>LEN(TRIM(AH15))=0</formula>
    </cfRule>
  </conditionalFormatting>
  <conditionalFormatting sqref="AH26">
    <cfRule type="cellIs" dxfId="488" priority="66" operator="equal">
      <formula>3</formula>
    </cfRule>
    <cfRule type="cellIs" dxfId="487" priority="67" operator="equal">
      <formula>2</formula>
    </cfRule>
    <cfRule type="cellIs" dxfId="486" priority="68" operator="equal">
      <formula>1</formula>
    </cfRule>
    <cfRule type="cellIs" dxfId="485" priority="69" operator="equal">
      <formula>0</formula>
    </cfRule>
  </conditionalFormatting>
  <conditionalFormatting sqref="AI15:AI22">
    <cfRule type="cellIs" dxfId="484" priority="70" operator="equal">
      <formula>3</formula>
    </cfRule>
    <cfRule type="cellIs" dxfId="483" priority="71" operator="equal">
      <formula>2</formula>
    </cfRule>
    <cfRule type="cellIs" dxfId="482" priority="72" operator="equal">
      <formula>1</formula>
    </cfRule>
    <cfRule type="cellIs" dxfId="481" priority="73" operator="equal">
      <formula>0</formula>
    </cfRule>
  </conditionalFormatting>
  <conditionalFormatting sqref="AI13:AI14">
    <cfRule type="containsBlanks" dxfId="480" priority="64" stopIfTrue="1">
      <formula>LEN(TRIM(AI13))=0</formula>
    </cfRule>
  </conditionalFormatting>
  <conditionalFormatting sqref="AI30:AI39">
    <cfRule type="containsBlanks" dxfId="479" priority="60" stopIfTrue="1">
      <formula>LEN(TRIM(AI30))=0</formula>
    </cfRule>
  </conditionalFormatting>
  <conditionalFormatting sqref="AI30:AI38">
    <cfRule type="cellIs" dxfId="478" priority="61" operator="between">
      <formula>0</formula>
      <formula>0.25</formula>
    </cfRule>
    <cfRule type="cellIs" dxfId="477" priority="62" operator="between">
      <formula>0.25</formula>
      <formula>0.5</formula>
    </cfRule>
    <cfRule type="cellIs" dxfId="476" priority="63" operator="between">
      <formula>0.5</formula>
      <formula>0.75</formula>
    </cfRule>
    <cfRule type="cellIs" dxfId="475" priority="74" operator="between">
      <formula>0.75</formula>
      <formula>1</formula>
    </cfRule>
  </conditionalFormatting>
  <conditionalFormatting sqref="AH25:AI25">
    <cfRule type="containsBlanks" dxfId="474" priority="53" stopIfTrue="1">
      <formula>LEN(TRIM(AH25))=0</formula>
    </cfRule>
  </conditionalFormatting>
  <conditionalFormatting sqref="AI23">
    <cfRule type="containsBlanks" dxfId="473" priority="29" stopIfTrue="1">
      <formula>LEN(TRIM(AI23))=0</formula>
    </cfRule>
  </conditionalFormatting>
  <conditionalFormatting sqref="AI23">
    <cfRule type="cellIs" dxfId="472" priority="28" operator="equal">
      <formula>3</formula>
    </cfRule>
    <cfRule type="cellIs" dxfId="471" priority="30" operator="equal">
      <formula>2</formula>
    </cfRule>
    <cfRule type="cellIs" dxfId="470" priority="31" operator="equal">
      <formula>1</formula>
    </cfRule>
    <cfRule type="cellIs" dxfId="469" priority="32" operator="equal">
      <formula>0</formula>
    </cfRule>
  </conditionalFormatting>
  <conditionalFormatting sqref="AI24">
    <cfRule type="containsBlanks" dxfId="468" priority="24" stopIfTrue="1">
      <formula>LEN(TRIM(AI24))=0</formula>
    </cfRule>
  </conditionalFormatting>
  <conditionalFormatting sqref="AI24">
    <cfRule type="cellIs" dxfId="467" priority="23" operator="equal">
      <formula>3</formula>
    </cfRule>
    <cfRule type="cellIs" dxfId="466" priority="25" operator="equal">
      <formula>2</formula>
    </cfRule>
    <cfRule type="cellIs" dxfId="465" priority="26" operator="equal">
      <formula>1</formula>
    </cfRule>
    <cfRule type="cellIs" dxfId="464" priority="27" operator="equal">
      <formula>0</formula>
    </cfRule>
  </conditionalFormatting>
  <conditionalFormatting sqref="D25:AG25">
    <cfRule type="containsBlanks" dxfId="463" priority="21" stopIfTrue="1">
      <formula>LEN(TRIM(D25))=0</formula>
    </cfRule>
  </conditionalFormatting>
  <conditionalFormatting sqref="D26:AG26">
    <cfRule type="containsBlanks" dxfId="462" priority="2" stopIfTrue="1">
      <formula>LEN(TRIM(D26))=0</formula>
    </cfRule>
  </conditionalFormatting>
  <conditionalFormatting sqref="E26 O26 Y26">
    <cfRule type="containsBlanks" dxfId="461" priority="17">
      <formula>LEN(TRIM(E26))=0</formula>
    </cfRule>
  </conditionalFormatting>
  <conditionalFormatting sqref="E26 O26 Y26">
    <cfRule type="cellIs" dxfId="460" priority="13" operator="equal">
      <formula>3</formula>
    </cfRule>
    <cfRule type="cellIs" dxfId="459" priority="14" operator="equal">
      <formula>2</formula>
    </cfRule>
    <cfRule type="cellIs" dxfId="458" priority="15" operator="equal">
      <formula>1</formula>
    </cfRule>
    <cfRule type="cellIs" dxfId="457" priority="16" operator="equal">
      <formula>0</formula>
    </cfRule>
  </conditionalFormatting>
  <conditionalFormatting sqref="H26 R26 AB26">
    <cfRule type="containsBlanks" dxfId="456" priority="12">
      <formula>LEN(TRIM(H26))=0</formula>
    </cfRule>
  </conditionalFormatting>
  <conditionalFormatting sqref="H26 R26 AB26">
    <cfRule type="cellIs" dxfId="455" priority="7" operator="equal">
      <formula>3</formula>
    </cfRule>
    <cfRule type="cellIs" dxfId="454" priority="8" operator="equal">
      <formula>2</formula>
    </cfRule>
    <cfRule type="cellIs" dxfId="453" priority="9" operator="equal">
      <formula>1</formula>
    </cfRule>
    <cfRule type="cellIs" dxfId="452" priority="10" operator="equal">
      <formula>0</formula>
    </cfRule>
  </conditionalFormatting>
  <conditionalFormatting sqref="H26 R26 AB26">
    <cfRule type="containsBlanks" dxfId="451" priority="6">
      <formula>LEN(TRIM(H26))=0</formula>
    </cfRule>
  </conditionalFormatting>
  <conditionalFormatting sqref="AG26">
    <cfRule type="cellIs" dxfId="450" priority="3" operator="equal">
      <formula>3</formula>
    </cfRule>
    <cfRule type="cellIs" dxfId="449" priority="4" operator="equal">
      <formula>2</formula>
    </cfRule>
    <cfRule type="cellIs" dxfId="448" priority="5" operator="equal">
      <formula>1</formula>
    </cfRule>
    <cfRule type="cellIs" dxfId="447" priority="11" operator="equal">
      <formula>0</formula>
    </cfRule>
  </conditionalFormatting>
  <conditionalFormatting sqref="D26:AG26">
    <cfRule type="cellIs" dxfId="446" priority="1" operator="equal">
      <formula>3</formula>
    </cfRule>
    <cfRule type="cellIs" dxfId="445" priority="18" operator="equal">
      <formula>2</formula>
    </cfRule>
    <cfRule type="cellIs" dxfId="444" priority="19" operator="equal">
      <formula>1</formula>
    </cfRule>
    <cfRule type="cellIs" dxfId="443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2A0C234A-9303-4E9E-AEA3-8CEA6AA84981}">
      <formula1>0</formula1>
      <formula2>3</formula2>
    </dataValidation>
    <dataValidation type="decimal" errorStyle="warning" allowBlank="1" showErrorMessage="1" errorTitle="Uforventet vekt" error="Vekten er utenfor forventet vektintervall. Sjekk at vekt er riktig og oppgitt i g. " sqref="D13:AG13" xr:uid="{012C1E6C-B02C-47D7-AE69-1F78DDDFE9BD}">
      <formula1>10</formula1>
      <formula2>100</formula2>
    </dataValidation>
    <dataValidation type="whole" allowBlank="1" showErrorMessage="1" error="Scoren er utenfor intervallet (0-1)" sqref="D31:AG38" xr:uid="{793EE6BB-ADA5-475E-A689-BC247B7841E4}">
      <formula1>0</formula1>
      <formula2>1</formula2>
    </dataValidation>
    <dataValidation type="whole" allowBlank="1" showErrorMessage="1" error="Leverfargen er utenfor intervallet (1-6)_x000a_" sqref="D30:AG30" xr:uid="{2A548638-A940-4419-91B2-0D1D4F16D52F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39:AG39" xr:uid="{8EEE157F-29B9-40B9-B4D1-8A07D0476381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3BE65C52-8D15-427C-9008-1A32CA63A6A1}">
      <formula1>5</formula1>
      <formula2>25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63231-7963-4349-A3CC-CC4BFE497B16}">
  <dimension ref="A1:AO45"/>
  <sheetViews>
    <sheetView zoomScale="80" zoomScaleNormal="80" zoomScaleSheetLayoutView="50" workbookViewId="0">
      <pane xSplit="3" ySplit="12" topLeftCell="D13" activePane="bottomRight" state="frozen"/>
      <selection activeCell="L37" sqref="L37"/>
      <selection pane="topRight" activeCell="L37" sqref="L37"/>
      <selection pane="bottomLeft" activeCell="L37" sqref="L37"/>
      <selection pane="bottomRight" activeCell="L37" sqref="L37"/>
    </sheetView>
  </sheetViews>
  <sheetFormatPr baseColWidth="10" defaultColWidth="12.42578125" defaultRowHeight="15.75" x14ac:dyDescent="0.25"/>
  <cols>
    <col min="1" max="1" width="5.140625" style="160" customWidth="1"/>
    <col min="2" max="2" width="2.42578125" style="67" customWidth="1"/>
    <col min="3" max="3" width="33.140625" style="67" bestFit="1" customWidth="1"/>
    <col min="4" max="33" width="6.7109375" style="67" customWidth="1"/>
    <col min="34" max="34" width="8" style="67" hidden="1" customWidth="1"/>
    <col min="35" max="35" width="18.28515625" style="67" customWidth="1"/>
    <col min="36" max="36" width="2.42578125" style="67" customWidth="1"/>
    <col min="37" max="37" width="7" style="160" customWidth="1"/>
    <col min="38" max="40" width="12.42578125" style="160"/>
    <col min="41" max="41" width="26.7109375" style="160" customWidth="1"/>
    <col min="42" max="16384" width="12.42578125" style="67"/>
  </cols>
  <sheetData>
    <row r="1" spans="1:41" ht="16.5" thickBot="1" x14ac:dyDescent="0.3">
      <c r="A1" s="67"/>
      <c r="AK1" s="67"/>
      <c r="AL1" s="67"/>
      <c r="AM1" s="67"/>
      <c r="AN1" s="67"/>
      <c r="AO1" s="67"/>
    </row>
    <row r="2" spans="1:41" x14ac:dyDescent="0.25">
      <c r="A2" s="67"/>
      <c r="B2" s="8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89"/>
      <c r="AK2" s="67"/>
      <c r="AL2" s="67"/>
      <c r="AM2" s="67"/>
      <c r="AN2" s="67"/>
      <c r="AO2" s="67"/>
    </row>
    <row r="3" spans="1:41" x14ac:dyDescent="0.25">
      <c r="A3" s="67"/>
      <c r="B3" s="96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98"/>
      <c r="AK3" s="67"/>
      <c r="AL3" s="67"/>
      <c r="AM3" s="67"/>
      <c r="AN3" s="67"/>
      <c r="AO3" s="67"/>
    </row>
    <row r="4" spans="1:41" x14ac:dyDescent="0.25">
      <c r="A4" s="67"/>
      <c r="B4" s="96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233"/>
      <c r="AJ4" s="98"/>
      <c r="AK4" s="67"/>
      <c r="AL4" s="67"/>
      <c r="AM4" s="67"/>
      <c r="AN4" s="67"/>
      <c r="AO4" s="67"/>
    </row>
    <row r="5" spans="1:41" x14ac:dyDescent="0.25">
      <c r="A5" s="67"/>
      <c r="B5" s="96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  <c r="AH5" s="233"/>
      <c r="AI5" s="233"/>
      <c r="AJ5" s="98"/>
      <c r="AK5" s="67"/>
      <c r="AL5" s="67"/>
      <c r="AM5" s="67"/>
      <c r="AN5" s="67"/>
      <c r="AO5" s="67"/>
    </row>
    <row r="6" spans="1:41" x14ac:dyDescent="0.25">
      <c r="A6" s="67"/>
      <c r="B6" s="9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98"/>
      <c r="AK6" s="67"/>
      <c r="AL6" s="67"/>
      <c r="AM6" s="67"/>
      <c r="AN6" s="67"/>
      <c r="AO6" s="67"/>
    </row>
    <row r="7" spans="1:41" ht="16.5" thickBot="1" x14ac:dyDescent="0.3">
      <c r="A7" s="67"/>
      <c r="B7" s="96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98"/>
      <c r="AK7" s="67"/>
      <c r="AL7" s="67"/>
      <c r="AM7" s="67"/>
      <c r="AN7" s="67"/>
      <c r="AO7" s="67"/>
    </row>
    <row r="8" spans="1:41" s="92" customFormat="1" ht="15" x14ac:dyDescent="0.25">
      <c r="B8" s="90"/>
      <c r="C8" s="331" t="s">
        <v>17</v>
      </c>
      <c r="D8" s="332"/>
      <c r="E8" s="332"/>
      <c r="F8" s="332"/>
      <c r="G8" s="333"/>
      <c r="H8" s="331" t="s">
        <v>70</v>
      </c>
      <c r="I8" s="332"/>
      <c r="J8" s="332"/>
      <c r="K8" s="332"/>
      <c r="L8" s="332"/>
      <c r="M8" s="332"/>
      <c r="N8" s="333"/>
      <c r="O8" s="331" t="s">
        <v>71</v>
      </c>
      <c r="P8" s="332"/>
      <c r="Q8" s="332"/>
      <c r="R8" s="332"/>
      <c r="S8" s="332"/>
      <c r="T8" s="332"/>
      <c r="U8" s="332"/>
      <c r="V8" s="333"/>
      <c r="W8" s="331" t="s">
        <v>16</v>
      </c>
      <c r="X8" s="332"/>
      <c r="Y8" s="332"/>
      <c r="Z8" s="332"/>
      <c r="AA8" s="332"/>
      <c r="AB8" s="332"/>
      <c r="AC8" s="333"/>
      <c r="AD8" s="331" t="s">
        <v>15</v>
      </c>
      <c r="AE8" s="332"/>
      <c r="AF8" s="332"/>
      <c r="AG8" s="332"/>
      <c r="AH8" s="332"/>
      <c r="AI8" s="333"/>
      <c r="AJ8" s="91"/>
    </row>
    <row r="9" spans="1:41" s="95" customFormat="1" ht="19.5" thickBot="1" x14ac:dyDescent="0.3">
      <c r="B9" s="93"/>
      <c r="C9" s="334"/>
      <c r="D9" s="335"/>
      <c r="E9" s="335"/>
      <c r="F9" s="335"/>
      <c r="G9" s="336"/>
      <c r="H9" s="334"/>
      <c r="I9" s="335"/>
      <c r="J9" s="335"/>
      <c r="K9" s="335"/>
      <c r="L9" s="335"/>
      <c r="M9" s="335"/>
      <c r="N9" s="336"/>
      <c r="O9" s="334"/>
      <c r="P9" s="335"/>
      <c r="Q9" s="335"/>
      <c r="R9" s="335"/>
      <c r="S9" s="335"/>
      <c r="T9" s="335"/>
      <c r="U9" s="335"/>
      <c r="V9" s="336"/>
      <c r="W9" s="334"/>
      <c r="X9" s="335"/>
      <c r="Y9" s="335"/>
      <c r="Z9" s="335"/>
      <c r="AA9" s="335"/>
      <c r="AB9" s="335"/>
      <c r="AC9" s="336"/>
      <c r="AD9" s="337"/>
      <c r="AE9" s="338"/>
      <c r="AF9" s="338"/>
      <c r="AG9" s="338"/>
      <c r="AH9" s="338"/>
      <c r="AI9" s="339"/>
      <c r="AJ9" s="94"/>
    </row>
    <row r="10" spans="1:41" ht="16.5" thickBot="1" x14ac:dyDescent="0.3">
      <c r="A10" s="67"/>
      <c r="B10" s="96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8"/>
      <c r="AK10" s="67"/>
    </row>
    <row r="11" spans="1:41" ht="21.75" thickBot="1" x14ac:dyDescent="0.3">
      <c r="B11" s="96"/>
      <c r="C11" s="99"/>
      <c r="D11" s="329" t="s">
        <v>14</v>
      </c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30"/>
      <c r="AJ11" s="98"/>
    </row>
    <row r="12" spans="1:41" ht="31.5" x14ac:dyDescent="0.25">
      <c r="B12" s="96"/>
      <c r="C12" s="189"/>
      <c r="D12" s="167">
        <v>1</v>
      </c>
      <c r="E12" s="127">
        <v>2</v>
      </c>
      <c r="F12" s="127">
        <v>3</v>
      </c>
      <c r="G12" s="127">
        <v>4</v>
      </c>
      <c r="H12" s="127">
        <v>5</v>
      </c>
      <c r="I12" s="127">
        <v>6</v>
      </c>
      <c r="J12" s="127">
        <v>7</v>
      </c>
      <c r="K12" s="127">
        <v>8</v>
      </c>
      <c r="L12" s="127">
        <v>9</v>
      </c>
      <c r="M12" s="127">
        <v>10</v>
      </c>
      <c r="N12" s="127">
        <v>11</v>
      </c>
      <c r="O12" s="127">
        <v>12</v>
      </c>
      <c r="P12" s="127">
        <v>13</v>
      </c>
      <c r="Q12" s="127">
        <v>14</v>
      </c>
      <c r="R12" s="159">
        <v>15</v>
      </c>
      <c r="S12" s="127">
        <v>16</v>
      </c>
      <c r="T12" s="127">
        <v>17</v>
      </c>
      <c r="U12" s="127">
        <v>18</v>
      </c>
      <c r="V12" s="127">
        <v>19</v>
      </c>
      <c r="W12" s="127">
        <v>20</v>
      </c>
      <c r="X12" s="127">
        <v>21</v>
      </c>
      <c r="Y12" s="127">
        <v>22</v>
      </c>
      <c r="Z12" s="127">
        <v>23</v>
      </c>
      <c r="AA12" s="127">
        <v>24</v>
      </c>
      <c r="AB12" s="127">
        <v>25</v>
      </c>
      <c r="AC12" s="127">
        <v>26</v>
      </c>
      <c r="AD12" s="127">
        <v>27</v>
      </c>
      <c r="AE12" s="127">
        <v>28</v>
      </c>
      <c r="AF12" s="127">
        <v>29</v>
      </c>
      <c r="AG12" s="168">
        <v>30</v>
      </c>
      <c r="AH12" s="188" t="s">
        <v>47</v>
      </c>
      <c r="AI12" s="100" t="s">
        <v>48</v>
      </c>
      <c r="AJ12" s="98"/>
    </row>
    <row r="13" spans="1:41" x14ac:dyDescent="0.25">
      <c r="B13" s="96"/>
      <c r="C13" s="131" t="s">
        <v>13</v>
      </c>
      <c r="D13" s="169"/>
      <c r="E13" s="170"/>
      <c r="F13" s="170"/>
      <c r="G13" s="170"/>
      <c r="H13" s="170"/>
      <c r="I13" s="169"/>
      <c r="J13" s="170"/>
      <c r="K13" s="170"/>
      <c r="L13" s="170"/>
      <c r="M13" s="170"/>
      <c r="N13" s="169"/>
      <c r="O13" s="170"/>
      <c r="P13" s="170"/>
      <c r="Q13" s="170"/>
      <c r="R13" s="170"/>
      <c r="S13" s="170"/>
      <c r="T13" s="170"/>
      <c r="U13" s="169"/>
      <c r="V13" s="170"/>
      <c r="W13" s="170"/>
      <c r="X13" s="170"/>
      <c r="Y13" s="170"/>
      <c r="Z13" s="170"/>
      <c r="AA13" s="169"/>
      <c r="AB13" s="170"/>
      <c r="AC13" s="170"/>
      <c r="AD13" s="170"/>
      <c r="AE13" s="170"/>
      <c r="AF13" s="170"/>
      <c r="AG13" s="170"/>
      <c r="AH13" s="196">
        <f>30-COUNTBLANK(D13:AG13)</f>
        <v>0</v>
      </c>
      <c r="AI13" s="201"/>
      <c r="AJ13" s="98"/>
    </row>
    <row r="14" spans="1:41" ht="16.5" thickBot="1" x14ac:dyDescent="0.3">
      <c r="B14" s="96"/>
      <c r="C14" s="171" t="s">
        <v>39</v>
      </c>
      <c r="D14" s="172"/>
      <c r="E14" s="173"/>
      <c r="F14" s="173"/>
      <c r="G14" s="173"/>
      <c r="H14" s="173"/>
      <c r="I14" s="173"/>
      <c r="J14" s="173"/>
      <c r="K14" s="172"/>
      <c r="L14" s="173"/>
      <c r="M14" s="173"/>
      <c r="N14" s="173"/>
      <c r="O14" s="173"/>
      <c r="P14" s="173"/>
      <c r="Q14" s="173"/>
      <c r="R14" s="172"/>
      <c r="S14" s="173"/>
      <c r="T14" s="173"/>
      <c r="U14" s="173"/>
      <c r="V14" s="173"/>
      <c r="W14" s="173"/>
      <c r="X14" s="173"/>
      <c r="Y14" s="172"/>
      <c r="Z14" s="173"/>
      <c r="AA14" s="173"/>
      <c r="AB14" s="173"/>
      <c r="AC14" s="173"/>
      <c r="AD14" s="173"/>
      <c r="AE14" s="173"/>
      <c r="AF14" s="173"/>
      <c r="AG14" s="173"/>
      <c r="AH14" s="217">
        <f t="shared" ref="AH14:AH24" si="0">30-COUNTBLANK(D14:AG14)</f>
        <v>0</v>
      </c>
      <c r="AI14" s="218"/>
      <c r="AJ14" s="98"/>
    </row>
    <row r="15" spans="1:41" x14ac:dyDescent="0.25">
      <c r="B15" s="96"/>
      <c r="C15" s="213" t="s">
        <v>49</v>
      </c>
      <c r="D15" s="214" t="str" cm="1">
        <f t="array" ref="D15">+IF(COUNTBLANK(D13:D14)&gt;0,"",_xlfn.IFS((10^(4.737)*D13/(10*D14)^(3.181))&gt;=1,0,(10^(4.737)*D13/(10*D14)^(3.181))&gt;=0.9,1,(10^(4.737)*D13/(10*D14)^(3.181))&gt;=0.75,2,(10^(4.737)*D13/(10*D14)^(3.181))&lt;0.75,3))</f>
        <v/>
      </c>
      <c r="E15" s="214" t="str" cm="1">
        <f t="array" ref="E15">+IF(COUNTBLANK(E13:E14)&gt;0,"",_xlfn.IFS((10^(4.737)*E13/(10*E14)^(3.181))&gt;=1,0,(10^(4.737)*E13/(10*E14)^(3.181))&gt;=0.9,1,(10^(4.737)*E13/(10*E14)^(3.181))&gt;=0.75,2,(10^(4.737)*E13/(10*E14)^(3.181))&lt;0.75,3))</f>
        <v/>
      </c>
      <c r="F15" s="214" t="str" cm="1">
        <f t="array" ref="F15">+IF(COUNTBLANK(F13:F14)&gt;0,"",_xlfn.IFS((10^(4.737)*F13/(10*F14)^(3.181))&gt;=1,0,(10^(4.737)*F13/(10*F14)^(3.181))&gt;=0.9,1,(10^(4.737)*F13/(10*F14)^(3.181))&gt;=0.75,2,(10^(4.737)*F13/(10*F14)^(3.181))&lt;0.75,3))</f>
        <v/>
      </c>
      <c r="G15" s="214" t="str" cm="1">
        <f t="array" ref="G15">+IF(COUNTBLANK(G13:G14)&gt;0,"",_xlfn.IFS((10^(4.737)*G13/(10*G14)^(3.181))&gt;=1,0,(10^(4.737)*G13/(10*G14)^(3.181))&gt;=0.9,1,(10^(4.737)*G13/(10*G14)^(3.181))&gt;=0.75,2,(10^(4.737)*G13/(10*G14)^(3.181))&lt;0.75,3))</f>
        <v/>
      </c>
      <c r="H15" s="214" t="str" cm="1">
        <f t="array" ref="H15">+IF(COUNTBLANK(H13:H14)&gt;0,"",_xlfn.IFS((10^(4.737)*H13/(10*H14)^(3.181))&gt;=1,0,(10^(4.737)*H13/(10*H14)^(3.181))&gt;=0.9,1,(10^(4.737)*H13/(10*H14)^(3.181))&gt;=0.75,2,(10^(4.737)*H13/(10*H14)^(3.181))&lt;0.75,3))</f>
        <v/>
      </c>
      <c r="I15" s="214" t="str" cm="1">
        <f t="array" ref="I15">+IF(COUNTBLANK(I13:I14)&gt;0,"",_xlfn.IFS((10^(4.737)*I13/(10*I14)^(3.181))&gt;=1,0,(10^(4.737)*I13/(10*I14)^(3.181))&gt;=0.9,1,(10^(4.737)*I13/(10*I14)^(3.181))&gt;=0.75,2,(10^(4.737)*I13/(10*I14)^(3.181))&lt;0.75,3))</f>
        <v/>
      </c>
      <c r="J15" s="214" t="str" cm="1">
        <f t="array" ref="J15">+IF(COUNTBLANK(J13:J14)&gt;0,"",_xlfn.IFS((10^(4.737)*J13/(10*J14)^(3.181))&gt;=1,0,(10^(4.737)*J13/(10*J14)^(3.181))&gt;=0.9,1,(10^(4.737)*J13/(10*J14)^(3.181))&gt;=0.75,2,(10^(4.737)*J13/(10*J14)^(3.181))&lt;0.75,3))</f>
        <v/>
      </c>
      <c r="K15" s="214" t="str" cm="1">
        <f t="array" ref="K15">+IF(COUNTBLANK(K13:K14)&gt;0,"",_xlfn.IFS((10^(4.737)*K13/(10*K14)^(3.181))&gt;=1,0,(10^(4.737)*K13/(10*K14)^(3.181))&gt;=0.9,1,(10^(4.737)*K13/(10*K14)^(3.181))&gt;=0.75,2,(10^(4.737)*K13/(10*K14)^(3.181))&lt;0.75,3))</f>
        <v/>
      </c>
      <c r="L15" s="214" t="str" cm="1">
        <f t="array" ref="L15">+IF(COUNTBLANK(L13:L14)&gt;0,"",_xlfn.IFS((10^(4.737)*L13/(10*L14)^(3.181))&gt;=1,0,(10^(4.737)*L13/(10*L14)^(3.181))&gt;=0.9,1,(10^(4.737)*L13/(10*L14)^(3.181))&gt;=0.75,2,(10^(4.737)*L13/(10*L14)^(3.181))&lt;0.75,3))</f>
        <v/>
      </c>
      <c r="M15" s="214" t="str" cm="1">
        <f t="array" ref="M15">+IF(COUNTBLANK(M13:M14)&gt;0,"",_xlfn.IFS((10^(4.737)*M13/(10*M14)^(3.181))&gt;=1,0,(10^(4.737)*M13/(10*M14)^(3.181))&gt;=0.9,1,(10^(4.737)*M13/(10*M14)^(3.181))&gt;=0.75,2,(10^(4.737)*M13/(10*M14)^(3.181))&lt;0.75,3))</f>
        <v/>
      </c>
      <c r="N15" s="214" t="str" cm="1">
        <f t="array" ref="N15">+IF(COUNTBLANK(N13:N14)&gt;0,"",_xlfn.IFS((10^(4.737)*N13/(10*N14)^(3.181))&gt;=1,0,(10^(4.737)*N13/(10*N14)^(3.181))&gt;=0.9,1,(10^(4.737)*N13/(10*N14)^(3.181))&gt;=0.75,2,(10^(4.737)*N13/(10*N14)^(3.181))&lt;0.75,3))</f>
        <v/>
      </c>
      <c r="O15" s="214" t="str" cm="1">
        <f t="array" ref="O15">+IF(COUNTBLANK(O13:O14)&gt;0,"",_xlfn.IFS((10^(4.737)*O13/(10*O14)^(3.181))&gt;=1,0,(10^(4.737)*O13/(10*O14)^(3.181))&gt;=0.9,1,(10^(4.737)*O13/(10*O14)^(3.181))&gt;=0.75,2,(10^(4.737)*O13/(10*O14)^(3.181))&lt;0.75,3))</f>
        <v/>
      </c>
      <c r="P15" s="214" t="str" cm="1">
        <f t="array" ref="P15">+IF(COUNTBLANK(P13:P14)&gt;0,"",_xlfn.IFS((10^(4.737)*P13/(10*P14)^(3.181))&gt;=1,0,(10^(4.737)*P13/(10*P14)^(3.181))&gt;=0.9,1,(10^(4.737)*P13/(10*P14)^(3.181))&gt;=0.75,2,(10^(4.737)*P13/(10*P14)^(3.181))&lt;0.75,3))</f>
        <v/>
      </c>
      <c r="Q15" s="214" t="str" cm="1">
        <f t="array" ref="Q15">+IF(COUNTBLANK(Q13:Q14)&gt;0,"",_xlfn.IFS((10^(4.737)*Q13/(10*Q14)^(3.181))&gt;=1,0,(10^(4.737)*Q13/(10*Q14)^(3.181))&gt;=0.9,1,(10^(4.737)*Q13/(10*Q14)^(3.181))&gt;=0.75,2,(10^(4.737)*Q13/(10*Q14)^(3.181))&lt;0.75,3))</f>
        <v/>
      </c>
      <c r="R15" s="214" t="str" cm="1">
        <f t="array" ref="R15">+IF(COUNTBLANK(R13:R14)&gt;0,"",_xlfn.IFS((10^(4.737)*R13/(10*R14)^(3.181))&gt;=1,0,(10^(4.737)*R13/(10*R14)^(3.181))&gt;=0.9,1,(10^(4.737)*R13/(10*R14)^(3.181))&gt;=0.75,2,(10^(4.737)*R13/(10*R14)^(3.181))&lt;0.75,3))</f>
        <v/>
      </c>
      <c r="S15" s="214" t="str" cm="1">
        <f t="array" ref="S15">+IF(COUNTBLANK(S13:S14)&gt;0,"",_xlfn.IFS((10^(4.737)*S13/(10*S14)^(3.181))&gt;=1,0,(10^(4.737)*S13/(10*S14)^(3.181))&gt;=0.9,1,(10^(4.737)*S13/(10*S14)^(3.181))&gt;=0.75,2,(10^(4.737)*S13/(10*S14)^(3.181))&lt;0.75,3))</f>
        <v/>
      </c>
      <c r="T15" s="214" t="str" cm="1">
        <f t="array" ref="T15">+IF(COUNTBLANK(T13:T14)&gt;0,"",_xlfn.IFS((10^(4.737)*T13/(10*T14)^(3.181))&gt;=1,0,(10^(4.737)*T13/(10*T14)^(3.181))&gt;=0.9,1,(10^(4.737)*T13/(10*T14)^(3.181))&gt;=0.75,2,(10^(4.737)*T13/(10*T14)^(3.181))&lt;0.75,3))</f>
        <v/>
      </c>
      <c r="U15" s="214" t="str" cm="1">
        <f t="array" ref="U15">+IF(COUNTBLANK(U13:U14)&gt;0,"",_xlfn.IFS((10^(4.737)*U13/(10*U14)^(3.181))&gt;=1,0,(10^(4.737)*U13/(10*U14)^(3.181))&gt;=0.9,1,(10^(4.737)*U13/(10*U14)^(3.181))&gt;=0.75,2,(10^(4.737)*U13/(10*U14)^(3.181))&lt;0.75,3))</f>
        <v/>
      </c>
      <c r="V15" s="214" t="str" cm="1">
        <f t="array" ref="V15">+IF(COUNTBLANK(V13:V14)&gt;0,"",_xlfn.IFS((10^(4.737)*V13/(10*V14)^(3.181))&gt;=1,0,(10^(4.737)*V13/(10*V14)^(3.181))&gt;=0.9,1,(10^(4.737)*V13/(10*V14)^(3.181))&gt;=0.75,2,(10^(4.737)*V13/(10*V14)^(3.181))&lt;0.75,3))</f>
        <v/>
      </c>
      <c r="W15" s="214" t="str" cm="1">
        <f t="array" ref="W15">+IF(COUNTBLANK(W13:W14)&gt;0,"",_xlfn.IFS((10^(4.737)*W13/(10*W14)^(3.181))&gt;=1,0,(10^(4.737)*W13/(10*W14)^(3.181))&gt;=0.9,1,(10^(4.737)*W13/(10*W14)^(3.181))&gt;=0.75,2,(10^(4.737)*W13/(10*W14)^(3.181))&lt;0.75,3))</f>
        <v/>
      </c>
      <c r="X15" s="214" t="str" cm="1">
        <f t="array" ref="X15">+IF(COUNTBLANK(X13:X14)&gt;0,"",_xlfn.IFS((10^(4.737)*X13/(10*X14)^(3.181))&gt;=1,0,(10^(4.737)*X13/(10*X14)^(3.181))&gt;=0.9,1,(10^(4.737)*X13/(10*X14)^(3.181))&gt;=0.75,2,(10^(4.737)*X13/(10*X14)^(3.181))&lt;0.75,3))</f>
        <v/>
      </c>
      <c r="Y15" s="214" t="str" cm="1">
        <f t="array" ref="Y15">+IF(COUNTBLANK(Y13:Y14)&gt;0,"",_xlfn.IFS((10^(4.737)*Y13/(10*Y14)^(3.181))&gt;=1,0,(10^(4.737)*Y13/(10*Y14)^(3.181))&gt;=0.9,1,(10^(4.737)*Y13/(10*Y14)^(3.181))&gt;=0.75,2,(10^(4.737)*Y13/(10*Y14)^(3.181))&lt;0.75,3))</f>
        <v/>
      </c>
      <c r="Z15" s="214" t="str" cm="1">
        <f t="array" ref="Z15">+IF(COUNTBLANK(Z13:Z14)&gt;0,"",_xlfn.IFS((10^(4.737)*Z13/(10*Z14)^(3.181))&gt;=1,0,(10^(4.737)*Z13/(10*Z14)^(3.181))&gt;=0.9,1,(10^(4.737)*Z13/(10*Z14)^(3.181))&gt;=0.75,2,(10^(4.737)*Z13/(10*Z14)^(3.181))&lt;0.75,3))</f>
        <v/>
      </c>
      <c r="AA15" s="214" t="str" cm="1">
        <f t="array" ref="AA15">+IF(COUNTBLANK(AA13:AA14)&gt;0,"",_xlfn.IFS((10^(4.737)*AA13/(10*AA14)^(3.181))&gt;=1,0,(10^(4.737)*AA13/(10*AA14)^(3.181))&gt;=0.9,1,(10^(4.737)*AA13/(10*AA14)^(3.181))&gt;=0.75,2,(10^(4.737)*AA13/(10*AA14)^(3.181))&lt;0.75,3))</f>
        <v/>
      </c>
      <c r="AB15" s="214" t="str" cm="1">
        <f t="array" ref="AB15">+IF(COUNTBLANK(AB13:AB14)&gt;0,"",_xlfn.IFS((10^(4.737)*AB13/(10*AB14)^(3.181))&gt;=1,0,(10^(4.737)*AB13/(10*AB14)^(3.181))&gt;=0.9,1,(10^(4.737)*AB13/(10*AB14)^(3.181))&gt;=0.75,2,(10^(4.737)*AB13/(10*AB14)^(3.181))&lt;0.75,3))</f>
        <v/>
      </c>
      <c r="AC15" s="214" t="str" cm="1">
        <f t="array" ref="AC15">+IF(COUNTBLANK(AC13:AC14)&gt;0,"",_xlfn.IFS((10^(4.737)*AC13/(10*AC14)^(3.181))&gt;=1,0,(10^(4.737)*AC13/(10*AC14)^(3.181))&gt;=0.9,1,(10^(4.737)*AC13/(10*AC14)^(3.181))&gt;=0.75,2,(10^(4.737)*AC13/(10*AC14)^(3.181))&lt;0.75,3))</f>
        <v/>
      </c>
      <c r="AD15" s="214" t="str" cm="1">
        <f t="array" ref="AD15">+IF(COUNTBLANK(AD13:AD14)&gt;0,"",_xlfn.IFS((10^(4.737)*AD13/(10*AD14)^(3.181))&gt;=1,0,(10^(4.737)*AD13/(10*AD14)^(3.181))&gt;=0.9,1,(10^(4.737)*AD13/(10*AD14)^(3.181))&gt;=0.75,2,(10^(4.737)*AD13/(10*AD14)^(3.181))&lt;0.75,3))</f>
        <v/>
      </c>
      <c r="AE15" s="214" t="str" cm="1">
        <f t="array" ref="AE15">+IF(COUNTBLANK(AE13:AE14)&gt;0,"",_xlfn.IFS((10^(4.737)*AE13/(10*AE14)^(3.181))&gt;=1,0,(10^(4.737)*AE13/(10*AE14)^(3.181))&gt;=0.9,1,(10^(4.737)*AE13/(10*AE14)^(3.181))&gt;=0.75,2,(10^(4.737)*AE13/(10*AE14)^(3.181))&lt;0.75,3))</f>
        <v/>
      </c>
      <c r="AF15" s="214" t="str" cm="1">
        <f t="array" ref="AF15">+IF(COUNTBLANK(AF13:AF14)&gt;0,"",_xlfn.IFS((10^(4.737)*AF13/(10*AF14)^(3.181))&gt;=1,0,(10^(4.737)*AF13/(10*AF14)^(3.181))&gt;=0.9,1,(10^(4.737)*AF13/(10*AF14)^(3.181))&gt;=0.75,2,(10^(4.737)*AF13/(10*AF14)^(3.181))&lt;0.75,3))</f>
        <v/>
      </c>
      <c r="AG15" s="214" t="str" cm="1">
        <f t="array" ref="AG15">+IF(COUNTBLANK(AG13:AG14)&gt;0,"",_xlfn.IFS((10^(4.737)*AG13/(10*AG14)^(3.181))&gt;=1,0,(10^(4.737)*AG13/(10*AG14)^(3.181))&gt;=0.9,1,(10^(4.737)*AG13/(10*AG14)^(3.181))&gt;=0.75,2,(10^(4.737)*AG13/(10*AG14)^(3.181))&lt;0.75,3))</f>
        <v/>
      </c>
      <c r="AH15" s="215">
        <f t="shared" si="0"/>
        <v>0</v>
      </c>
      <c r="AI15" s="216" t="str">
        <f>IF(COUNTBLANK(D15:AG15)=30,"",IF((Beregningsgrunnlag!M94/AH15&gt;=0.25),3,IF(OR((Beregningsgrunnlag!M94/AH15&gt;=0.1),((Beregningsgrunnlag!M94+Beregningsgrunnlag!L94)/AH15&gt;=0.4)),2,IF(OR((Beregningsgrunnlag!M94&gt;0),(Beregningsgrunnlag!M94+Beregningsgrunnlag!L94)/AH15&gt;0,((Beregningsgrunnlag!J94/AH15&lt;0.6))),1,0))))</f>
        <v/>
      </c>
      <c r="AJ15" s="98"/>
    </row>
    <row r="16" spans="1:41" x14ac:dyDescent="0.25">
      <c r="B16" s="96"/>
      <c r="C16" s="131" t="s">
        <v>83</v>
      </c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196">
        <f t="shared" si="0"/>
        <v>0</v>
      </c>
      <c r="AI16" s="202" t="str">
        <f>IF(COUNTBLANK(D16:AG16)=30,"",IF((Beregningsgrunnlag!I53/AH16&gt;=0.25),3,IF(OR((Beregningsgrunnlag!I53/AH16&gt;=0.1),((Beregningsgrunnlag!I53+Beregningsgrunnlag!H53)/AH16&gt;=0.4)),2,IF(OR((Beregningsgrunnlag!I53&gt;0),(Beregningsgrunnlag!I53+Beregningsgrunnlag!H53)/AH16&gt;0,((Beregningsgrunnlag!F53/AH16&lt;0.6))),1,0))))</f>
        <v/>
      </c>
      <c r="AJ16" s="98"/>
    </row>
    <row r="17" spans="2:36" x14ac:dyDescent="0.25">
      <c r="B17" s="96"/>
      <c r="C17" s="131" t="s">
        <v>84</v>
      </c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96">
        <f t="shared" si="0"/>
        <v>0</v>
      </c>
      <c r="AI17" s="202" t="str">
        <f>IF(COUNTBLANK(D17:AG17)=30,"",IF((Beregningsgrunnlag!M53/AH17&gt;=0.25),3,IF(OR((Beregningsgrunnlag!M53/AH17&gt;=0.1),((Beregningsgrunnlag!M53+Beregningsgrunnlag!L53)/AH17&gt;=0.4)),2,IF(OR((Beregningsgrunnlag!M53&gt;0),(Beregningsgrunnlag!M53+Beregningsgrunnlag!L53)/AH17&gt;0,((Beregningsgrunnlag!J53/AH17&lt;0.6))),1,0))))</f>
        <v/>
      </c>
      <c r="AJ17" s="98"/>
    </row>
    <row r="18" spans="2:36" x14ac:dyDescent="0.25">
      <c r="B18" s="96"/>
      <c r="C18" s="131" t="s">
        <v>12</v>
      </c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96">
        <f t="shared" si="0"/>
        <v>0</v>
      </c>
      <c r="AI18" s="202" t="str">
        <f>IF(COUNTBLANK(D18:AG18)=30,"",IF((Beregningsgrunnlag!I73/AH18&gt;=0.25),3,IF(OR((Beregningsgrunnlag!I73/AH18&gt;=0.1),((Beregningsgrunnlag!I73+Beregningsgrunnlag!H73)/AH18&gt;=0.4)),2,IF(OR((Beregningsgrunnlag!I73&gt;0),(Beregningsgrunnlag!I73+Beregningsgrunnlag!H73)/AH18&gt;0,((Beregningsgrunnlag!F73/AH18&lt;0.6))),1,0))))</f>
        <v/>
      </c>
      <c r="AJ18" s="98"/>
    </row>
    <row r="19" spans="2:36" x14ac:dyDescent="0.25">
      <c r="B19" s="96"/>
      <c r="C19" s="131" t="s">
        <v>11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96">
        <f t="shared" si="0"/>
        <v>0</v>
      </c>
      <c r="AI19" s="202" t="str">
        <f>IF(COUNTBLANK(D19:AG19)=30,"",IF((Beregningsgrunnlag!M73/AH19&gt;=0.25),3,IF(OR((Beregningsgrunnlag!M73/AH19&gt;=0.1),((Beregningsgrunnlag!M73+Beregningsgrunnlag!L73)/AH19&gt;=0.4)),2,IF(OR((Beregningsgrunnlag!M73&gt;0),(Beregningsgrunnlag!M73+Beregningsgrunnlag!L73)/AH19&gt;0,((Beregningsgrunnlag!J73/AH19&lt;0.6))),1,0))))</f>
        <v/>
      </c>
      <c r="AJ19" s="98"/>
    </row>
    <row r="20" spans="2:36" x14ac:dyDescent="0.25">
      <c r="B20" s="96"/>
      <c r="C20" s="131" t="s">
        <v>10</v>
      </c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96">
        <f t="shared" si="0"/>
        <v>0</v>
      </c>
      <c r="AI20" s="202" t="str">
        <f>IF(COUNTBLANK(D20:AG20)=30,"",IF((Beregningsgrunnlag!I94/AH20&gt;=0.25),3,IF(OR((Beregningsgrunnlag!I94/AH20&gt;=0.1),((Beregningsgrunnlag!I94+Beregningsgrunnlag!H94)/AH20&gt;=0.4)),2,IF(OR((Beregningsgrunnlag!I94&gt;0),(Beregningsgrunnlag!I94+Beregningsgrunnlag!H94)/AH20&gt;0,((Beregningsgrunnlag!F94/AH20&lt;0.6))),1,0))))</f>
        <v/>
      </c>
      <c r="AJ20" s="98"/>
    </row>
    <row r="21" spans="2:36" x14ac:dyDescent="0.25">
      <c r="B21" s="96"/>
      <c r="C21" s="131" t="s">
        <v>90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96">
        <f t="shared" si="0"/>
        <v>0</v>
      </c>
      <c r="AI21" s="202" t="str">
        <f>IF(COUNTBLANK(D21:AG21)=30,"",IF((Beregningsgrunnlag!M114/AH21&gt;=0.25),3,IF(OR((Beregningsgrunnlag!M114/AH21&gt;=0.1),((Beregningsgrunnlag!M114+Beregningsgrunnlag!L114)/AH21&gt;=0.4)),2,IF(OR((Beregningsgrunnlag!M114&gt;0),(Beregningsgrunnlag!M114+Beregningsgrunnlag!L114)/AH21&gt;0,((Beregningsgrunnlag!J114/AH21&lt;0.6))),1,0))))</f>
        <v/>
      </c>
      <c r="AJ21" s="98"/>
    </row>
    <row r="22" spans="2:36" x14ac:dyDescent="0.25">
      <c r="B22" s="96"/>
      <c r="C22" s="131" t="s">
        <v>91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96">
        <f t="shared" si="0"/>
        <v>0</v>
      </c>
      <c r="AI22" s="202" t="str">
        <f>IF(COUNTBLANK(D22:AG22)=30,"",IF((Beregningsgrunnlag!I114/AH22&gt;=0.25),3,IF(OR((Beregningsgrunnlag!I114/AH22&gt;=0.1),((Beregningsgrunnlag!I114+Beregningsgrunnlag!H114)/AH22&gt;=0.4)),2,IF(OR((Beregningsgrunnlag!I114&gt;0),(Beregningsgrunnlag!I114+Beregningsgrunnlag!H114)/AH22&gt;0,((Beregningsgrunnlag!F114/AH22&lt;0.6))),1,0))))</f>
        <v/>
      </c>
      <c r="AJ22" s="98"/>
    </row>
    <row r="23" spans="2:36" x14ac:dyDescent="0.25">
      <c r="B23" s="96"/>
      <c r="C23" s="131" t="s">
        <v>9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96">
        <f t="shared" si="0"/>
        <v>0</v>
      </c>
      <c r="AI23" s="202" t="str">
        <f>IF(COUNTBLANK(D23:AG23)=30,"",IF((Beregningsgrunnlag!M134/AH23&gt;=0.25),3,IF(OR((Beregningsgrunnlag!M134/AH23&gt;=0.1),((Beregningsgrunnlag!M134+Beregningsgrunnlag!L134)/AH23&gt;=0.4)),2,IF(OR((Beregningsgrunnlag!M134&gt;0),(Beregningsgrunnlag!M134+Beregningsgrunnlag!L134)/AH23&gt;0,((Beregningsgrunnlag!J134/AH23&lt;0.6))),1,0))))</f>
        <v/>
      </c>
      <c r="AJ23" s="98"/>
    </row>
    <row r="24" spans="2:36" ht="16.5" thickBot="1" x14ac:dyDescent="0.3">
      <c r="B24" s="96"/>
      <c r="C24" s="211" t="s">
        <v>8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197">
        <f t="shared" si="0"/>
        <v>0</v>
      </c>
      <c r="AI24" s="203" t="str">
        <f>IF(COUNTBLANK(D24:AG24)=30,"",IF((Beregningsgrunnlag!I134/AH24&gt;=0.25),3,IF(OR((Beregningsgrunnlag!I134/AH24&gt;=0.1),((Beregningsgrunnlag!I134+Beregningsgrunnlag!H134)/AH24&gt;=0.4)),2,IF(OR((Beregningsgrunnlag!I134&gt;0),(Beregningsgrunnlag!I134+Beregningsgrunnlag!H134)/AH24&gt;0,((Beregningsgrunnlag!F134/AH24&lt;0.6))),1,0))))</f>
        <v/>
      </c>
      <c r="AJ24" s="98"/>
    </row>
    <row r="25" spans="2:36" x14ac:dyDescent="0.25">
      <c r="B25" s="96"/>
      <c r="C25" s="121" t="s">
        <v>87</v>
      </c>
      <c r="D25" s="209" t="str">
        <f>+IF(COUNTBLANK(D18:D24)&gt;4,"",((IF(COUNTBLANK(D15)=0,D15^2,0)+(D16)^2+0.5*(D17)^2+D18^2+D19^2+2*D20^2+D21^2+D22^2+D23^2+D24^2)/(9*(10-COUNTBLANK(D15:D16)-COUNTBLANK(D18:D24)-COUNTBLANK(D20)+0.5*(1-COUNTBLANK(D17))))*100))</f>
        <v/>
      </c>
      <c r="E25" s="193" t="str">
        <f>+IF(COUNTBLANK(E18:E24)&gt;4,"",((IF(COUNTBLANK(E15)=0,E15^2,0)+(E16)^2+0.5*(E17)^2+E18^2+E19^2+2*E20^2+E21^2+E22^2+E23^2+E24^2)/(9*(10-COUNTBLANK(E15:E16)-COUNTBLANK(E18:E24)-COUNTBLANK(E20)+0.5*(1-COUNTBLANK(E17))))*100))</f>
        <v/>
      </c>
      <c r="F25" s="193" t="str">
        <f t="shared" ref="F25:AF25" si="1">+IF(COUNTBLANK(F18:F24)&gt;4,"",((IF(COUNTBLANK(F15)=0,F15^2,0)+(F16)^2+0.5*(F17)^2+F18^2+F19^2+2*F20^2+F21^2+F22^2+F23^2+F24^2)/(9*(10-COUNTBLANK(F15:F16)-COUNTBLANK(F18:F24)-COUNTBLANK(F20)+0.5*(1-COUNTBLANK(F17))))*100))</f>
        <v/>
      </c>
      <c r="G25" s="193" t="str">
        <f t="shared" si="1"/>
        <v/>
      </c>
      <c r="H25" s="193" t="str">
        <f t="shared" si="1"/>
        <v/>
      </c>
      <c r="I25" s="193" t="str">
        <f t="shared" si="1"/>
        <v/>
      </c>
      <c r="J25" s="193" t="str">
        <f t="shared" si="1"/>
        <v/>
      </c>
      <c r="K25" s="193" t="str">
        <f t="shared" si="1"/>
        <v/>
      </c>
      <c r="L25" s="193" t="str">
        <f t="shared" si="1"/>
        <v/>
      </c>
      <c r="M25" s="193" t="str">
        <f t="shared" si="1"/>
        <v/>
      </c>
      <c r="N25" s="193" t="str">
        <f t="shared" si="1"/>
        <v/>
      </c>
      <c r="O25" s="193" t="str">
        <f t="shared" si="1"/>
        <v/>
      </c>
      <c r="P25" s="193" t="str">
        <f t="shared" si="1"/>
        <v/>
      </c>
      <c r="Q25" s="193" t="str">
        <f t="shared" si="1"/>
        <v/>
      </c>
      <c r="R25" s="193" t="str">
        <f t="shared" si="1"/>
        <v/>
      </c>
      <c r="S25" s="193" t="str">
        <f t="shared" si="1"/>
        <v/>
      </c>
      <c r="T25" s="193" t="str">
        <f t="shared" si="1"/>
        <v/>
      </c>
      <c r="U25" s="193" t="str">
        <f t="shared" si="1"/>
        <v/>
      </c>
      <c r="V25" s="193" t="str">
        <f t="shared" si="1"/>
        <v/>
      </c>
      <c r="W25" s="193" t="str">
        <f t="shared" si="1"/>
        <v/>
      </c>
      <c r="X25" s="193" t="str">
        <f t="shared" si="1"/>
        <v/>
      </c>
      <c r="Y25" s="193" t="str">
        <f t="shared" si="1"/>
        <v/>
      </c>
      <c r="Z25" s="193" t="str">
        <f t="shared" si="1"/>
        <v/>
      </c>
      <c r="AA25" s="193" t="str">
        <f t="shared" si="1"/>
        <v/>
      </c>
      <c r="AB25" s="193" t="str">
        <f t="shared" si="1"/>
        <v/>
      </c>
      <c r="AC25" s="193" t="str">
        <f t="shared" si="1"/>
        <v/>
      </c>
      <c r="AD25" s="193" t="str">
        <f t="shared" si="1"/>
        <v/>
      </c>
      <c r="AE25" s="193" t="str">
        <f t="shared" si="1"/>
        <v/>
      </c>
      <c r="AF25" s="193" t="str">
        <f t="shared" si="1"/>
        <v/>
      </c>
      <c r="AG25" s="193" t="str">
        <f>+IF(COUNTBLANK(AG18:AG24)&gt;4,"",((IF(COUNTBLANK(AG15)=0,AG15^2,0)+(AG16)^2+0.5*(AG17)^2+AG18^2+AG19^2+2*AG20^2+AG21^2+AG22^2+AG23^2+AG24^2)/(9*(10-COUNTBLANK(AG15:AG16)-COUNTBLANK(AG18:AG24)-COUNTBLANK(AG20)+0.5*(1-COUNTBLANK(AG17))))*100))</f>
        <v/>
      </c>
      <c r="AH25" s="198"/>
      <c r="AI25" s="122"/>
      <c r="AJ25" s="98"/>
    </row>
    <row r="26" spans="2:36" ht="16.5" thickBot="1" x14ac:dyDescent="0.3">
      <c r="B26" s="96"/>
      <c r="C26" s="212" t="s">
        <v>88</v>
      </c>
      <c r="D26" s="210" t="str">
        <f>+IF(D25="","",IF(D25&gt;=30,3,IF(D25&gt;=10,2,IF(MAX(D16:D24)=3,2,IF(D25&lt;&gt;0,1,0)))))</f>
        <v/>
      </c>
      <c r="E26" s="192" t="str">
        <f t="shared" ref="E26:AG26" si="2">+IF(E25="","",IF(E25&gt;=30,3,IF(E25&gt;=10,2,IF(MAX(E16:E24)=3,2,IF(E25&lt;&gt;0,1,0)))))</f>
        <v/>
      </c>
      <c r="F26" s="192" t="str">
        <f t="shared" si="2"/>
        <v/>
      </c>
      <c r="G26" s="192" t="str">
        <f t="shared" si="2"/>
        <v/>
      </c>
      <c r="H26" s="192" t="str">
        <f t="shared" si="2"/>
        <v/>
      </c>
      <c r="I26" s="192" t="str">
        <f t="shared" si="2"/>
        <v/>
      </c>
      <c r="J26" s="192" t="str">
        <f t="shared" si="2"/>
        <v/>
      </c>
      <c r="K26" s="192" t="str">
        <f t="shared" si="2"/>
        <v/>
      </c>
      <c r="L26" s="192" t="str">
        <f t="shared" si="2"/>
        <v/>
      </c>
      <c r="M26" s="192" t="str">
        <f t="shared" si="2"/>
        <v/>
      </c>
      <c r="N26" s="192" t="str">
        <f t="shared" si="2"/>
        <v/>
      </c>
      <c r="O26" s="192" t="str">
        <f t="shared" si="2"/>
        <v/>
      </c>
      <c r="P26" s="192" t="str">
        <f t="shared" si="2"/>
        <v/>
      </c>
      <c r="Q26" s="192" t="str">
        <f t="shared" si="2"/>
        <v/>
      </c>
      <c r="R26" s="192" t="str">
        <f t="shared" si="2"/>
        <v/>
      </c>
      <c r="S26" s="192" t="str">
        <f t="shared" si="2"/>
        <v/>
      </c>
      <c r="T26" s="192" t="str">
        <f t="shared" si="2"/>
        <v/>
      </c>
      <c r="U26" s="192" t="str">
        <f t="shared" si="2"/>
        <v/>
      </c>
      <c r="V26" s="192" t="str">
        <f t="shared" si="2"/>
        <v/>
      </c>
      <c r="W26" s="192" t="str">
        <f t="shared" si="2"/>
        <v/>
      </c>
      <c r="X26" s="192" t="str">
        <f t="shared" si="2"/>
        <v/>
      </c>
      <c r="Y26" s="192" t="str">
        <f t="shared" si="2"/>
        <v/>
      </c>
      <c r="Z26" s="192" t="str">
        <f t="shared" si="2"/>
        <v/>
      </c>
      <c r="AA26" s="192" t="str">
        <f t="shared" si="2"/>
        <v/>
      </c>
      <c r="AB26" s="192" t="str">
        <f t="shared" si="2"/>
        <v/>
      </c>
      <c r="AC26" s="192" t="str">
        <f t="shared" si="2"/>
        <v/>
      </c>
      <c r="AD26" s="192" t="str">
        <f t="shared" si="2"/>
        <v/>
      </c>
      <c r="AE26" s="192" t="str">
        <f t="shared" si="2"/>
        <v/>
      </c>
      <c r="AF26" s="192" t="str">
        <f t="shared" si="2"/>
        <v/>
      </c>
      <c r="AG26" s="192" t="str">
        <f t="shared" si="2"/>
        <v/>
      </c>
      <c r="AH26" s="140"/>
      <c r="AI26" s="205"/>
      <c r="AJ26" s="98"/>
    </row>
    <row r="27" spans="2:36" ht="16.5" thickBot="1" x14ac:dyDescent="0.3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8"/>
    </row>
    <row r="28" spans="2:36" ht="16.5" thickBot="1" x14ac:dyDescent="0.3">
      <c r="B28" s="96"/>
      <c r="C28" s="340"/>
      <c r="D28" s="328" t="s">
        <v>89</v>
      </c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30"/>
      <c r="AJ28" s="98"/>
    </row>
    <row r="29" spans="2:36" ht="18.75" x14ac:dyDescent="0.25">
      <c r="B29" s="96"/>
      <c r="C29" s="341"/>
      <c r="D29" s="124">
        <v>1</v>
      </c>
      <c r="E29" s="125">
        <v>2</v>
      </c>
      <c r="F29" s="125">
        <v>3</v>
      </c>
      <c r="G29" s="125">
        <v>4</v>
      </c>
      <c r="H29" s="125">
        <v>5</v>
      </c>
      <c r="I29" s="125">
        <v>6</v>
      </c>
      <c r="J29" s="125">
        <v>7</v>
      </c>
      <c r="K29" s="125">
        <v>8</v>
      </c>
      <c r="L29" s="125">
        <v>9</v>
      </c>
      <c r="M29" s="125">
        <v>10</v>
      </c>
      <c r="N29" s="125">
        <v>11</v>
      </c>
      <c r="O29" s="125">
        <v>12</v>
      </c>
      <c r="P29" s="125">
        <v>13</v>
      </c>
      <c r="Q29" s="125">
        <v>14</v>
      </c>
      <c r="R29" s="126">
        <v>15</v>
      </c>
      <c r="S29" s="127">
        <v>16</v>
      </c>
      <c r="T29" s="125">
        <v>17</v>
      </c>
      <c r="U29" s="125">
        <v>18</v>
      </c>
      <c r="V29" s="125">
        <v>19</v>
      </c>
      <c r="W29" s="125">
        <v>20</v>
      </c>
      <c r="X29" s="125">
        <v>21</v>
      </c>
      <c r="Y29" s="125">
        <v>22</v>
      </c>
      <c r="Z29" s="125">
        <v>23</v>
      </c>
      <c r="AA29" s="125">
        <v>24</v>
      </c>
      <c r="AB29" s="125">
        <v>25</v>
      </c>
      <c r="AC29" s="125">
        <v>26</v>
      </c>
      <c r="AD29" s="125">
        <v>27</v>
      </c>
      <c r="AE29" s="125">
        <v>28</v>
      </c>
      <c r="AF29" s="125">
        <v>29</v>
      </c>
      <c r="AG29" s="128">
        <v>30</v>
      </c>
      <c r="AH29" s="129"/>
      <c r="AI29" s="158" t="s">
        <v>62</v>
      </c>
      <c r="AJ29" s="98"/>
    </row>
    <row r="30" spans="2:36" ht="18.75" x14ac:dyDescent="0.25">
      <c r="B30" s="96"/>
      <c r="C30" s="178" t="s">
        <v>53</v>
      </c>
      <c r="D30" s="106"/>
      <c r="E30" s="107"/>
      <c r="F30" s="107"/>
      <c r="G30" s="107"/>
      <c r="H30" s="107"/>
      <c r="I30" s="107"/>
      <c r="J30" s="107"/>
      <c r="K30" s="108"/>
      <c r="L30" s="108"/>
      <c r="M30" s="108"/>
      <c r="N30" s="107"/>
      <c r="O30" s="107"/>
      <c r="P30" s="107"/>
      <c r="Q30" s="107"/>
      <c r="R30" s="132"/>
      <c r="S30" s="107"/>
      <c r="T30" s="107"/>
      <c r="U30" s="107"/>
      <c r="V30" s="107"/>
      <c r="W30" s="107"/>
      <c r="X30" s="107"/>
      <c r="Y30" s="107"/>
      <c r="Z30" s="108"/>
      <c r="AA30" s="108"/>
      <c r="AB30" s="108"/>
      <c r="AC30" s="107"/>
      <c r="AD30" s="107"/>
      <c r="AE30" s="107"/>
      <c r="AF30" s="107"/>
      <c r="AG30" s="109"/>
      <c r="AH30" s="129"/>
      <c r="AI30" s="229"/>
      <c r="AJ30" s="98"/>
    </row>
    <row r="31" spans="2:36" ht="18.75" x14ac:dyDescent="0.25">
      <c r="B31" s="96"/>
      <c r="C31" s="131" t="s">
        <v>52</v>
      </c>
      <c r="D31" s="135"/>
      <c r="E31" s="136"/>
      <c r="F31" s="136"/>
      <c r="G31" s="136"/>
      <c r="H31" s="136"/>
      <c r="I31" s="136"/>
      <c r="J31" s="136"/>
      <c r="K31" s="119"/>
      <c r="L31" s="119"/>
      <c r="M31" s="119"/>
      <c r="N31" s="136"/>
      <c r="O31" s="136"/>
      <c r="P31" s="136"/>
      <c r="Q31" s="136"/>
      <c r="R31" s="137"/>
      <c r="S31" s="136"/>
      <c r="T31" s="136"/>
      <c r="U31" s="136"/>
      <c r="V31" s="136"/>
      <c r="W31" s="136"/>
      <c r="X31" s="136"/>
      <c r="Y31" s="136"/>
      <c r="Z31" s="119"/>
      <c r="AA31" s="119"/>
      <c r="AB31" s="119"/>
      <c r="AC31" s="136"/>
      <c r="AD31" s="136"/>
      <c r="AE31" s="136"/>
      <c r="AF31" s="136"/>
      <c r="AG31" s="138"/>
      <c r="AH31" s="162"/>
      <c r="AI31" s="156" t="str">
        <f>IF(COUNTBLANK(D31:AG31)=30,"",AVERAGE(D31:AG31))</f>
        <v/>
      </c>
      <c r="AJ31" s="98"/>
    </row>
    <row r="32" spans="2:36" ht="18.75" x14ac:dyDescent="0.25">
      <c r="B32" s="96"/>
      <c r="C32" s="110" t="s">
        <v>54</v>
      </c>
      <c r="D32" s="106"/>
      <c r="E32" s="107"/>
      <c r="F32" s="107"/>
      <c r="G32" s="107"/>
      <c r="H32" s="107"/>
      <c r="I32" s="107"/>
      <c r="J32" s="107"/>
      <c r="K32" s="108"/>
      <c r="L32" s="108"/>
      <c r="M32" s="108"/>
      <c r="N32" s="107"/>
      <c r="O32" s="107"/>
      <c r="P32" s="107"/>
      <c r="Q32" s="107"/>
      <c r="R32" s="132"/>
      <c r="S32" s="107"/>
      <c r="T32" s="107"/>
      <c r="U32" s="107"/>
      <c r="V32" s="107"/>
      <c r="W32" s="107"/>
      <c r="X32" s="107"/>
      <c r="Y32" s="107"/>
      <c r="Z32" s="108"/>
      <c r="AA32" s="108"/>
      <c r="AB32" s="108"/>
      <c r="AC32" s="107"/>
      <c r="AD32" s="107"/>
      <c r="AE32" s="107"/>
      <c r="AF32" s="107"/>
      <c r="AG32" s="109"/>
      <c r="AH32" s="162"/>
      <c r="AI32" s="156" t="str">
        <f t="shared" ref="AI32:AI38" si="3">IF(COUNTBLANK(D32:AG32)=30,"",AVERAGE(D32:AG32))</f>
        <v/>
      </c>
      <c r="AJ32" s="98"/>
    </row>
    <row r="33" spans="2:36" ht="18.75" x14ac:dyDescent="0.25">
      <c r="B33" s="96"/>
      <c r="C33" s="105" t="s">
        <v>55</v>
      </c>
      <c r="D33" s="106"/>
      <c r="E33" s="107"/>
      <c r="F33" s="107"/>
      <c r="G33" s="107"/>
      <c r="H33" s="107"/>
      <c r="I33" s="107"/>
      <c r="J33" s="107"/>
      <c r="K33" s="108"/>
      <c r="L33" s="108"/>
      <c r="M33" s="108"/>
      <c r="N33" s="107"/>
      <c r="O33" s="136"/>
      <c r="P33" s="107"/>
      <c r="Q33" s="107"/>
      <c r="R33" s="132"/>
      <c r="S33" s="107"/>
      <c r="T33" s="107"/>
      <c r="U33" s="107"/>
      <c r="V33" s="107"/>
      <c r="W33" s="107"/>
      <c r="X33" s="107"/>
      <c r="Y33" s="107"/>
      <c r="Z33" s="108"/>
      <c r="AA33" s="108"/>
      <c r="AB33" s="108"/>
      <c r="AC33" s="107"/>
      <c r="AD33" s="136"/>
      <c r="AE33" s="107"/>
      <c r="AF33" s="107"/>
      <c r="AG33" s="109"/>
      <c r="AH33" s="162"/>
      <c r="AI33" s="156" t="str">
        <f t="shared" si="3"/>
        <v/>
      </c>
      <c r="AJ33" s="98"/>
    </row>
    <row r="34" spans="2:36" ht="18.75" x14ac:dyDescent="0.25">
      <c r="B34" s="96"/>
      <c r="C34" s="105" t="s">
        <v>56</v>
      </c>
      <c r="D34" s="106"/>
      <c r="E34" s="107"/>
      <c r="F34" s="107"/>
      <c r="G34" s="107"/>
      <c r="H34" s="107"/>
      <c r="I34" s="107"/>
      <c r="J34" s="107"/>
      <c r="K34" s="108"/>
      <c r="L34" s="108"/>
      <c r="M34" s="108"/>
      <c r="N34" s="107"/>
      <c r="O34" s="107"/>
      <c r="P34" s="107"/>
      <c r="Q34" s="107"/>
      <c r="R34" s="132"/>
      <c r="S34" s="107"/>
      <c r="T34" s="107"/>
      <c r="U34" s="107"/>
      <c r="V34" s="107"/>
      <c r="W34" s="107"/>
      <c r="X34" s="107"/>
      <c r="Y34" s="107"/>
      <c r="Z34" s="108"/>
      <c r="AA34" s="108"/>
      <c r="AB34" s="108"/>
      <c r="AC34" s="107"/>
      <c r="AD34" s="107"/>
      <c r="AE34" s="107"/>
      <c r="AF34" s="107"/>
      <c r="AG34" s="109"/>
      <c r="AH34" s="162"/>
      <c r="AI34" s="156" t="str">
        <f t="shared" si="3"/>
        <v/>
      </c>
      <c r="AJ34" s="98"/>
    </row>
    <row r="35" spans="2:36" ht="18.75" x14ac:dyDescent="0.25">
      <c r="B35" s="96"/>
      <c r="C35" s="103" t="s">
        <v>57</v>
      </c>
      <c r="D35" s="135"/>
      <c r="E35" s="136"/>
      <c r="F35" s="136"/>
      <c r="G35" s="136"/>
      <c r="H35" s="136"/>
      <c r="I35" s="136"/>
      <c r="J35" s="136"/>
      <c r="K35" s="119"/>
      <c r="L35" s="119"/>
      <c r="M35" s="119"/>
      <c r="N35" s="136"/>
      <c r="O35" s="136"/>
      <c r="P35" s="136"/>
      <c r="Q35" s="136"/>
      <c r="R35" s="137"/>
      <c r="S35" s="136"/>
      <c r="T35" s="136"/>
      <c r="U35" s="136"/>
      <c r="V35" s="136"/>
      <c r="W35" s="136"/>
      <c r="X35" s="136"/>
      <c r="Y35" s="136"/>
      <c r="Z35" s="119"/>
      <c r="AA35" s="119"/>
      <c r="AB35" s="119"/>
      <c r="AC35" s="136"/>
      <c r="AD35" s="136"/>
      <c r="AE35" s="136"/>
      <c r="AF35" s="136"/>
      <c r="AG35" s="138"/>
      <c r="AH35" s="129"/>
      <c r="AI35" s="156" t="str">
        <f t="shared" si="3"/>
        <v/>
      </c>
      <c r="AJ35" s="98"/>
    </row>
    <row r="36" spans="2:36" ht="18.75" x14ac:dyDescent="0.25">
      <c r="B36" s="96"/>
      <c r="C36" s="131" t="s">
        <v>58</v>
      </c>
      <c r="D36" s="106"/>
      <c r="E36" s="107"/>
      <c r="F36" s="107"/>
      <c r="G36" s="107"/>
      <c r="H36" s="107"/>
      <c r="I36" s="107"/>
      <c r="J36" s="107"/>
      <c r="K36" s="108"/>
      <c r="L36" s="108"/>
      <c r="M36" s="108"/>
      <c r="N36" s="107"/>
      <c r="O36" s="107"/>
      <c r="P36" s="107"/>
      <c r="Q36" s="107"/>
      <c r="R36" s="132"/>
      <c r="S36" s="107"/>
      <c r="T36" s="107"/>
      <c r="U36" s="107"/>
      <c r="V36" s="107"/>
      <c r="W36" s="107"/>
      <c r="X36" s="107"/>
      <c r="Y36" s="107"/>
      <c r="Z36" s="108"/>
      <c r="AA36" s="108"/>
      <c r="AB36" s="108"/>
      <c r="AC36" s="107"/>
      <c r="AD36" s="107"/>
      <c r="AE36" s="107"/>
      <c r="AF36" s="107"/>
      <c r="AG36" s="109"/>
      <c r="AH36" s="162"/>
      <c r="AI36" s="156" t="str">
        <f t="shared" si="3"/>
        <v/>
      </c>
      <c r="AJ36" s="98"/>
    </row>
    <row r="37" spans="2:36" ht="18.75" x14ac:dyDescent="0.25">
      <c r="B37" s="96"/>
      <c r="C37" s="110" t="s">
        <v>59</v>
      </c>
      <c r="D37" s="106"/>
      <c r="E37" s="107"/>
      <c r="F37" s="107"/>
      <c r="G37" s="107"/>
      <c r="H37" s="107"/>
      <c r="I37" s="107"/>
      <c r="J37" s="107"/>
      <c r="K37" s="108"/>
      <c r="L37" s="108"/>
      <c r="M37" s="108"/>
      <c r="N37" s="107"/>
      <c r="O37" s="107"/>
      <c r="P37" s="107"/>
      <c r="Q37" s="107"/>
      <c r="R37" s="132"/>
      <c r="S37" s="107"/>
      <c r="T37" s="107"/>
      <c r="U37" s="107"/>
      <c r="V37" s="107"/>
      <c r="W37" s="107"/>
      <c r="X37" s="107"/>
      <c r="Y37" s="107"/>
      <c r="Z37" s="108"/>
      <c r="AA37" s="108"/>
      <c r="AB37" s="108"/>
      <c r="AC37" s="107"/>
      <c r="AD37" s="107"/>
      <c r="AE37" s="107"/>
      <c r="AF37" s="107"/>
      <c r="AG37" s="109"/>
      <c r="AH37" s="162"/>
      <c r="AI37" s="156" t="str">
        <f t="shared" si="3"/>
        <v/>
      </c>
      <c r="AJ37" s="98"/>
    </row>
    <row r="38" spans="2:36" ht="18.75" x14ac:dyDescent="0.25">
      <c r="B38" s="96"/>
      <c r="C38" s="105" t="s">
        <v>60</v>
      </c>
      <c r="D38" s="106"/>
      <c r="E38" s="107"/>
      <c r="F38" s="107"/>
      <c r="G38" s="107"/>
      <c r="H38" s="107"/>
      <c r="I38" s="107"/>
      <c r="J38" s="107"/>
      <c r="K38" s="108"/>
      <c r="L38" s="108"/>
      <c r="M38" s="108"/>
      <c r="N38" s="107"/>
      <c r="O38" s="136"/>
      <c r="P38" s="107"/>
      <c r="Q38" s="107"/>
      <c r="R38" s="132"/>
      <c r="S38" s="107"/>
      <c r="T38" s="107"/>
      <c r="U38" s="107"/>
      <c r="V38" s="107"/>
      <c r="W38" s="107"/>
      <c r="X38" s="107"/>
      <c r="Y38" s="107"/>
      <c r="Z38" s="108"/>
      <c r="AA38" s="108"/>
      <c r="AB38" s="108"/>
      <c r="AC38" s="107"/>
      <c r="AD38" s="136"/>
      <c r="AE38" s="107"/>
      <c r="AF38" s="107"/>
      <c r="AG38" s="109"/>
      <c r="AH38" s="162"/>
      <c r="AI38" s="156" t="str">
        <f t="shared" si="3"/>
        <v/>
      </c>
      <c r="AJ38" s="98"/>
    </row>
    <row r="39" spans="2:36" s="160" customFormat="1" ht="19.5" thickBot="1" x14ac:dyDescent="0.3">
      <c r="B39" s="96"/>
      <c r="C39" s="111" t="s">
        <v>61</v>
      </c>
      <c r="D39" s="112"/>
      <c r="E39" s="113"/>
      <c r="F39" s="113"/>
      <c r="G39" s="113"/>
      <c r="H39" s="113"/>
      <c r="I39" s="113"/>
      <c r="J39" s="113"/>
      <c r="K39" s="114"/>
      <c r="L39" s="114"/>
      <c r="M39" s="114"/>
      <c r="N39" s="113"/>
      <c r="O39" s="114"/>
      <c r="P39" s="113"/>
      <c r="Q39" s="113"/>
      <c r="R39" s="140"/>
      <c r="S39" s="113"/>
      <c r="T39" s="113"/>
      <c r="U39" s="113"/>
      <c r="V39" s="113"/>
      <c r="W39" s="113"/>
      <c r="X39" s="113"/>
      <c r="Y39" s="113"/>
      <c r="Z39" s="114"/>
      <c r="AA39" s="114"/>
      <c r="AB39" s="114"/>
      <c r="AC39" s="113"/>
      <c r="AD39" s="114"/>
      <c r="AE39" s="113"/>
      <c r="AF39" s="113"/>
      <c r="AG39" s="115"/>
      <c r="AH39" s="163"/>
      <c r="AI39" s="142"/>
      <c r="AJ39" s="98"/>
    </row>
    <row r="40" spans="2:36" s="160" customFormat="1" ht="19.5" thickBot="1" x14ac:dyDescent="0.3">
      <c r="B40" s="96"/>
      <c r="C40" s="116" t="s">
        <v>36</v>
      </c>
      <c r="D40" s="143"/>
      <c r="E40" s="144"/>
      <c r="F40" s="144"/>
      <c r="G40" s="144"/>
      <c r="H40" s="144"/>
      <c r="I40" s="144"/>
      <c r="J40" s="144"/>
      <c r="K40" s="104"/>
      <c r="L40" s="104"/>
      <c r="M40" s="104"/>
      <c r="N40" s="144"/>
      <c r="O40" s="144"/>
      <c r="P40" s="144"/>
      <c r="Q40" s="144"/>
      <c r="R40" s="145"/>
      <c r="S40" s="144"/>
      <c r="T40" s="144"/>
      <c r="U40" s="144"/>
      <c r="V40" s="144"/>
      <c r="W40" s="144"/>
      <c r="X40" s="144"/>
      <c r="Y40" s="144"/>
      <c r="Z40" s="104"/>
      <c r="AA40" s="104"/>
      <c r="AB40" s="104"/>
      <c r="AC40" s="144"/>
      <c r="AD40" s="144"/>
      <c r="AE40" s="144"/>
      <c r="AF40" s="144"/>
      <c r="AG40" s="146"/>
      <c r="AH40" s="164"/>
      <c r="AI40" s="148"/>
      <c r="AJ40" s="98"/>
    </row>
    <row r="41" spans="2:36" s="160" customFormat="1" ht="18.75" x14ac:dyDescent="0.25">
      <c r="B41" s="96"/>
      <c r="C41" s="110" t="s">
        <v>69</v>
      </c>
      <c r="D41" s="117"/>
      <c r="E41" s="118"/>
      <c r="F41" s="118"/>
      <c r="G41" s="118"/>
      <c r="H41" s="118"/>
      <c r="I41" s="118"/>
      <c r="J41" s="118"/>
      <c r="K41" s="119"/>
      <c r="L41" s="119"/>
      <c r="M41" s="119"/>
      <c r="N41" s="118"/>
      <c r="O41" s="118"/>
      <c r="P41" s="118"/>
      <c r="Q41" s="118"/>
      <c r="R41" s="149"/>
      <c r="S41" s="118"/>
      <c r="T41" s="118"/>
      <c r="U41" s="118"/>
      <c r="V41" s="118"/>
      <c r="W41" s="118"/>
      <c r="X41" s="118"/>
      <c r="Y41" s="118"/>
      <c r="Z41" s="119"/>
      <c r="AA41" s="119"/>
      <c r="AB41" s="119"/>
      <c r="AC41" s="118"/>
      <c r="AD41" s="118"/>
      <c r="AE41" s="118"/>
      <c r="AF41" s="118"/>
      <c r="AG41" s="120"/>
      <c r="AH41" s="147"/>
      <c r="AI41" s="148"/>
      <c r="AJ41" s="98"/>
    </row>
    <row r="42" spans="2:36" s="160" customFormat="1" ht="18.75" x14ac:dyDescent="0.25">
      <c r="B42" s="96"/>
      <c r="C42" s="110" t="s">
        <v>35</v>
      </c>
      <c r="D42" s="117"/>
      <c r="E42" s="118"/>
      <c r="F42" s="118"/>
      <c r="G42" s="118"/>
      <c r="H42" s="118"/>
      <c r="I42" s="118"/>
      <c r="J42" s="118"/>
      <c r="K42" s="119"/>
      <c r="L42" s="119"/>
      <c r="M42" s="119"/>
      <c r="N42" s="118"/>
      <c r="O42" s="118"/>
      <c r="P42" s="118"/>
      <c r="Q42" s="118"/>
      <c r="R42" s="149"/>
      <c r="S42" s="118"/>
      <c r="T42" s="118"/>
      <c r="U42" s="118"/>
      <c r="V42" s="118"/>
      <c r="W42" s="118"/>
      <c r="X42" s="118"/>
      <c r="Y42" s="118"/>
      <c r="Z42" s="119"/>
      <c r="AA42" s="119"/>
      <c r="AB42" s="119"/>
      <c r="AC42" s="118"/>
      <c r="AD42" s="118"/>
      <c r="AE42" s="118"/>
      <c r="AF42" s="118"/>
      <c r="AG42" s="120"/>
      <c r="AH42" s="165"/>
      <c r="AI42" s="151"/>
      <c r="AJ42" s="98"/>
    </row>
    <row r="43" spans="2:36" s="160" customFormat="1" ht="19.5" thickBot="1" x14ac:dyDescent="0.3">
      <c r="B43" s="96"/>
      <c r="C43" s="103" t="s">
        <v>37</v>
      </c>
      <c r="D43" s="220"/>
      <c r="E43" s="221"/>
      <c r="F43" s="221"/>
      <c r="G43" s="221"/>
      <c r="H43" s="221"/>
      <c r="I43" s="221"/>
      <c r="J43" s="221"/>
      <c r="K43" s="136"/>
      <c r="L43" s="136"/>
      <c r="M43" s="136"/>
      <c r="N43" s="221"/>
      <c r="O43" s="221"/>
      <c r="P43" s="221"/>
      <c r="Q43" s="221"/>
      <c r="R43" s="222"/>
      <c r="S43" s="221"/>
      <c r="T43" s="221"/>
      <c r="U43" s="221"/>
      <c r="V43" s="221"/>
      <c r="W43" s="221"/>
      <c r="X43" s="221"/>
      <c r="Y43" s="221"/>
      <c r="Z43" s="136"/>
      <c r="AA43" s="136"/>
      <c r="AB43" s="136"/>
      <c r="AC43" s="221"/>
      <c r="AD43" s="221"/>
      <c r="AE43" s="221"/>
      <c r="AF43" s="221"/>
      <c r="AG43" s="223"/>
      <c r="AH43" s="129"/>
      <c r="AI43" s="224"/>
      <c r="AJ43" s="98"/>
    </row>
    <row r="44" spans="2:36" s="160" customFormat="1" ht="167.25" customHeight="1" thickBot="1" x14ac:dyDescent="0.3">
      <c r="B44" s="96"/>
      <c r="C44" s="102" t="s">
        <v>7</v>
      </c>
      <c r="D44" s="231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6"/>
      <c r="AI44" s="227"/>
      <c r="AJ44" s="98"/>
    </row>
    <row r="45" spans="2:36" s="160" customFormat="1" thickBot="1" x14ac:dyDescent="0.3">
      <c r="B45" s="325" t="s">
        <v>96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7"/>
    </row>
  </sheetData>
  <sheetProtection algorithmName="SHA-512" hashValue="PNVJbz+GYbLYFe0X6Gv67HAi/RrE5/zHKHBkcGmPpWlXOQcEzHDRSaalaUuRbJmBn0wn3KIOsCi2IDu2t+8CXg==" saltValue="0ndbGTkxSsMAe+A61KKHmw==" spinCount="100000" sheet="1" formatCells="0" formatColumns="0" formatRows="0" insertRows="0" pivotTables="0"/>
  <mergeCells count="14">
    <mergeCell ref="D11:AI11"/>
    <mergeCell ref="C28:C29"/>
    <mergeCell ref="D28:AI28"/>
    <mergeCell ref="B45:AJ45"/>
    <mergeCell ref="O8:V8"/>
    <mergeCell ref="W8:AC8"/>
    <mergeCell ref="AD8:AI8"/>
    <mergeCell ref="O9:V9"/>
    <mergeCell ref="W9:AC9"/>
    <mergeCell ref="AD9:AI9"/>
    <mergeCell ref="C8:G8"/>
    <mergeCell ref="H8:N8"/>
    <mergeCell ref="C9:G9"/>
    <mergeCell ref="H9:N9"/>
  </mergeCells>
  <conditionalFormatting sqref="AI15:AI22 AH26:AI26">
    <cfRule type="containsBlanks" dxfId="442" priority="65" stopIfTrue="1">
      <formula>LEN(TRIM(AH15))=0</formula>
    </cfRule>
  </conditionalFormatting>
  <conditionalFormatting sqref="AH26">
    <cfRule type="cellIs" dxfId="441" priority="66" operator="equal">
      <formula>3</formula>
    </cfRule>
    <cfRule type="cellIs" dxfId="440" priority="67" operator="equal">
      <formula>2</formula>
    </cfRule>
    <cfRule type="cellIs" dxfId="439" priority="68" operator="equal">
      <formula>1</formula>
    </cfRule>
    <cfRule type="cellIs" dxfId="438" priority="69" operator="equal">
      <formula>0</formula>
    </cfRule>
  </conditionalFormatting>
  <conditionalFormatting sqref="AI15:AI22">
    <cfRule type="cellIs" dxfId="437" priority="70" operator="equal">
      <formula>3</formula>
    </cfRule>
    <cfRule type="cellIs" dxfId="436" priority="71" operator="equal">
      <formula>2</formula>
    </cfRule>
    <cfRule type="cellIs" dxfId="435" priority="72" operator="equal">
      <formula>1</formula>
    </cfRule>
    <cfRule type="cellIs" dxfId="434" priority="73" operator="equal">
      <formula>0</formula>
    </cfRule>
  </conditionalFormatting>
  <conditionalFormatting sqref="AI13:AI14">
    <cfRule type="containsBlanks" dxfId="433" priority="64" stopIfTrue="1">
      <formula>LEN(TRIM(AI13))=0</formula>
    </cfRule>
  </conditionalFormatting>
  <conditionalFormatting sqref="AI30:AI39">
    <cfRule type="containsBlanks" dxfId="432" priority="60" stopIfTrue="1">
      <formula>LEN(TRIM(AI30))=0</formula>
    </cfRule>
  </conditionalFormatting>
  <conditionalFormatting sqref="AI30:AI38">
    <cfRule type="cellIs" dxfId="431" priority="61" operator="between">
      <formula>0</formula>
      <formula>0.25</formula>
    </cfRule>
    <cfRule type="cellIs" dxfId="430" priority="62" operator="between">
      <formula>0.25</formula>
      <formula>0.5</formula>
    </cfRule>
    <cfRule type="cellIs" dxfId="429" priority="63" operator="between">
      <formula>0.5</formula>
      <formula>0.75</formula>
    </cfRule>
    <cfRule type="cellIs" dxfId="428" priority="74" operator="between">
      <formula>0.75</formula>
      <formula>1</formula>
    </cfRule>
  </conditionalFormatting>
  <conditionalFormatting sqref="AH25:AI25">
    <cfRule type="containsBlanks" dxfId="427" priority="53" stopIfTrue="1">
      <formula>LEN(TRIM(AH25))=0</formula>
    </cfRule>
  </conditionalFormatting>
  <conditionalFormatting sqref="AI23">
    <cfRule type="containsBlanks" dxfId="426" priority="29" stopIfTrue="1">
      <formula>LEN(TRIM(AI23))=0</formula>
    </cfRule>
  </conditionalFormatting>
  <conditionalFormatting sqref="AI23">
    <cfRule type="cellIs" dxfId="425" priority="28" operator="equal">
      <formula>3</formula>
    </cfRule>
    <cfRule type="cellIs" dxfId="424" priority="30" operator="equal">
      <formula>2</formula>
    </cfRule>
    <cfRule type="cellIs" dxfId="423" priority="31" operator="equal">
      <formula>1</formula>
    </cfRule>
    <cfRule type="cellIs" dxfId="422" priority="32" operator="equal">
      <formula>0</formula>
    </cfRule>
  </conditionalFormatting>
  <conditionalFormatting sqref="AI24">
    <cfRule type="containsBlanks" dxfId="421" priority="24" stopIfTrue="1">
      <formula>LEN(TRIM(AI24))=0</formula>
    </cfRule>
  </conditionalFormatting>
  <conditionalFormatting sqref="AI24">
    <cfRule type="cellIs" dxfId="420" priority="23" operator="equal">
      <formula>3</formula>
    </cfRule>
    <cfRule type="cellIs" dxfId="419" priority="25" operator="equal">
      <formula>2</formula>
    </cfRule>
    <cfRule type="cellIs" dxfId="418" priority="26" operator="equal">
      <formula>1</formula>
    </cfRule>
    <cfRule type="cellIs" dxfId="417" priority="27" operator="equal">
      <formula>0</formula>
    </cfRule>
  </conditionalFormatting>
  <conditionalFormatting sqref="D25:AG25">
    <cfRule type="containsBlanks" dxfId="416" priority="21" stopIfTrue="1">
      <formula>LEN(TRIM(D25))=0</formula>
    </cfRule>
  </conditionalFormatting>
  <conditionalFormatting sqref="D26:AG26">
    <cfRule type="containsBlanks" dxfId="415" priority="2" stopIfTrue="1">
      <formula>LEN(TRIM(D26))=0</formula>
    </cfRule>
  </conditionalFormatting>
  <conditionalFormatting sqref="E26 O26 Y26">
    <cfRule type="containsBlanks" dxfId="414" priority="17">
      <formula>LEN(TRIM(E26))=0</formula>
    </cfRule>
  </conditionalFormatting>
  <conditionalFormatting sqref="E26 O26 Y26">
    <cfRule type="cellIs" dxfId="413" priority="13" operator="equal">
      <formula>3</formula>
    </cfRule>
    <cfRule type="cellIs" dxfId="412" priority="14" operator="equal">
      <formula>2</formula>
    </cfRule>
    <cfRule type="cellIs" dxfId="411" priority="15" operator="equal">
      <formula>1</formula>
    </cfRule>
    <cfRule type="cellIs" dxfId="410" priority="16" operator="equal">
      <formula>0</formula>
    </cfRule>
  </conditionalFormatting>
  <conditionalFormatting sqref="H26 R26 AB26">
    <cfRule type="containsBlanks" dxfId="409" priority="12">
      <formula>LEN(TRIM(H26))=0</formula>
    </cfRule>
  </conditionalFormatting>
  <conditionalFormatting sqref="H26 R26 AB26">
    <cfRule type="cellIs" dxfId="408" priority="7" operator="equal">
      <formula>3</formula>
    </cfRule>
    <cfRule type="cellIs" dxfId="407" priority="8" operator="equal">
      <formula>2</formula>
    </cfRule>
    <cfRule type="cellIs" dxfId="406" priority="9" operator="equal">
      <formula>1</formula>
    </cfRule>
    <cfRule type="cellIs" dxfId="405" priority="10" operator="equal">
      <formula>0</formula>
    </cfRule>
  </conditionalFormatting>
  <conditionalFormatting sqref="H26 R26 AB26">
    <cfRule type="containsBlanks" dxfId="404" priority="6">
      <formula>LEN(TRIM(H26))=0</formula>
    </cfRule>
  </conditionalFormatting>
  <conditionalFormatting sqref="AG26">
    <cfRule type="cellIs" dxfId="403" priority="3" operator="equal">
      <formula>3</formula>
    </cfRule>
    <cfRule type="cellIs" dxfId="402" priority="4" operator="equal">
      <formula>2</formula>
    </cfRule>
    <cfRule type="cellIs" dxfId="401" priority="5" operator="equal">
      <formula>1</formula>
    </cfRule>
    <cfRule type="cellIs" dxfId="400" priority="11" operator="equal">
      <formula>0</formula>
    </cfRule>
  </conditionalFormatting>
  <conditionalFormatting sqref="D26:AG26">
    <cfRule type="cellIs" dxfId="399" priority="1" operator="equal">
      <formula>3</formula>
    </cfRule>
    <cfRule type="cellIs" dxfId="398" priority="18" operator="equal">
      <formula>2</formula>
    </cfRule>
    <cfRule type="cellIs" dxfId="397" priority="19" operator="equal">
      <formula>1</formula>
    </cfRule>
    <cfRule type="cellIs" dxfId="396" priority="20" operator="equal">
      <formula>0</formula>
    </cfRule>
  </conditionalFormatting>
  <dataValidations count="6">
    <dataValidation type="whole" allowBlank="1" showErrorMessage="1" errorTitle="Feil i inntasting" error="Scoren er utenfor intervallet (0-3)" sqref="D16:AG24" xr:uid="{57C4841F-4BEC-47E9-AA81-07F582C445BC}">
      <formula1>0</formula1>
      <formula2>3</formula2>
    </dataValidation>
    <dataValidation type="decimal" errorStyle="warning" allowBlank="1" showErrorMessage="1" errorTitle="Uforventet vekt" error="Vekten er utenfor forventet vektintervall. Sjekk at vekt er riktig og oppgitt i g. " sqref="D13:AG13" xr:uid="{AFD61669-F57F-4765-AA7C-832BE1FFD05A}">
      <formula1>10</formula1>
      <formula2>100</formula2>
    </dataValidation>
    <dataValidation type="whole" allowBlank="1" showErrorMessage="1" error="Scoren er utenfor intervallet (0-1)" sqref="D31:AG38" xr:uid="{56C46341-4FA9-4AD7-8607-6EBA7D265115}">
      <formula1>0</formula1>
      <formula2>1</formula2>
    </dataValidation>
    <dataValidation type="whole" allowBlank="1" showErrorMessage="1" error="Leverfargen er utenfor intervallet (1-6)_x000a_" sqref="D30:AG30" xr:uid="{E282FE86-9116-49AF-AF2D-99A8CB063044}">
      <formula1>1</formula1>
      <formula2>6</formula2>
    </dataValidation>
    <dataValidation type="whole" allowBlank="1" showInputMessage="1" showErrorMessage="1" errorTitle="Feil i inntastingen" error="Scoren er utenfor intervallet (1-2). Skriv 1 for hannkjønn og 2 for hunnkjønn." sqref="D39:AG39" xr:uid="{2E02DE9A-96CB-482D-9DEA-AC5A209CCD85}">
      <formula1>1</formula1>
      <formula2>2</formula2>
    </dataValidation>
    <dataValidation type="decimal" errorStyle="warning" allowBlank="1" showErrorMessage="1" errorTitle="Uforventet lengde" error="Lengde er utenfor forventet lengdeintervall. Sjekk at lengde er riktig og oppgitt i cm. " sqref="D14:AG14" xr:uid="{D2E6506D-81D4-4F29-BC86-2BA0F778380A}">
      <formula1>5</formula1>
      <formula2>25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15:AG15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20</vt:i4>
      </vt:variant>
      <vt:variant>
        <vt:lpstr>Navngitte områder</vt:lpstr>
      </vt:variant>
      <vt:variant>
        <vt:i4>2</vt:i4>
      </vt:variant>
    </vt:vector>
  </HeadingPairs>
  <TitlesOfParts>
    <vt:vector size="22" baseType="lpstr">
      <vt:lpstr>RAPPORT</vt:lpstr>
      <vt:lpstr>Kar 1</vt:lpstr>
      <vt:lpstr>Kar 2</vt:lpstr>
      <vt:lpstr>Kar 3</vt:lpstr>
      <vt:lpstr>Kar 4</vt:lpstr>
      <vt:lpstr>Kar 5</vt:lpstr>
      <vt:lpstr>Kar 6</vt:lpstr>
      <vt:lpstr>Kar 7</vt:lpstr>
      <vt:lpstr>Kar 8</vt:lpstr>
      <vt:lpstr>Kar 9</vt:lpstr>
      <vt:lpstr>Kar 10</vt:lpstr>
      <vt:lpstr>Kar 11</vt:lpstr>
      <vt:lpstr>Kar 12</vt:lpstr>
      <vt:lpstr>Kar 13</vt:lpstr>
      <vt:lpstr>Kar 14</vt:lpstr>
      <vt:lpstr>Kar 15</vt:lpstr>
      <vt:lpstr>Utskriftsvennlig feltskjema</vt:lpstr>
      <vt:lpstr>Factsheet</vt:lpstr>
      <vt:lpstr>Velferdsmodellen</vt:lpstr>
      <vt:lpstr>Beregningsgrunnlag</vt:lpstr>
      <vt:lpstr>RAPPORT!Utskriftsområde</vt:lpstr>
      <vt:lpstr>'Utskriftsvennlig feltskjema'!Utskriftsområde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Lopes</dc:creator>
  <cp:lastModifiedBy>Camilla Karlsen</cp:lastModifiedBy>
  <cp:lastPrinted>2022-07-06T10:08:06Z</cp:lastPrinted>
  <dcterms:created xsi:type="dcterms:W3CDTF">2020-06-08T07:06:08Z</dcterms:created>
  <dcterms:modified xsi:type="dcterms:W3CDTF">2022-10-21T08:27:21Z</dcterms:modified>
</cp:coreProperties>
</file>